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23CagePikDimConflitPolitique\ZEuropeennes\"/>
    </mc:Choice>
  </mc:AlternateContent>
  <bookViews>
    <workbookView xWindow="0" yWindow="0" windowWidth="23040" windowHeight="8772"/>
  </bookViews>
  <sheets>
    <sheet name="ReadMe" sheetId="5" r:id="rId1"/>
    <sheet name="C1" sheetId="23" r:id="rId2"/>
    <sheet name="C2" sheetId="21" r:id="rId3"/>
    <sheet name="C3" sheetId="19" r:id="rId4"/>
    <sheet name="C4" sheetId="17" r:id="rId5"/>
    <sheet name="C5" sheetId="13" r:id="rId6"/>
    <sheet name="C6a" sheetId="8" r:id="rId7"/>
    <sheet name="C6b" sheetId="9" r:id="rId8"/>
    <sheet name="C6c" sheetId="10" r:id="rId9"/>
    <sheet name="C6d" sheetId="11" r:id="rId10"/>
    <sheet name="C7a" sheetId="1" r:id="rId11"/>
    <sheet name="C7b" sheetId="2" r:id="rId12"/>
    <sheet name="C7c" sheetId="3" r:id="rId13"/>
    <sheet name="C7d" sheetId="7" r:id="rId14"/>
    <sheet name="DataC1" sheetId="24" r:id="rId15"/>
    <sheet name="DataC2" sheetId="22" r:id="rId16"/>
    <sheet name="DataC3" sheetId="20" r:id="rId17"/>
    <sheet name="DataC4" sheetId="18" r:id="rId18"/>
    <sheet name="DataC5" sheetId="16" r:id="rId19"/>
    <sheet name="DataC6" sheetId="12" r:id="rId20"/>
    <sheet name="DataC7" sheetId="4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14">[6]Регион!#REF!</definedName>
    <definedName name="_10000" localSheetId="15">[6]Регион!#REF!</definedName>
    <definedName name="_10000" localSheetId="16">[6]Регион!#REF!</definedName>
    <definedName name="_10000" localSheetId="17">[6]Регион!#REF!</definedName>
    <definedName name="_10000" localSheetId="18">[6]Регион!#REF!</definedName>
    <definedName name="_10000" localSheetId="19">[6]Регион!#REF!</definedName>
    <definedName name="_10000" localSheetId="20">[6]Регион!#REF!</definedName>
    <definedName name="_10000" localSheetId="0">[6]Регион!#REF!</definedName>
    <definedName name="_10000">[6]Регион!#REF!</definedName>
    <definedName name="_1080" localSheetId="14">[7]Регион!#REF!</definedName>
    <definedName name="_1080" localSheetId="15">[7]Регион!#REF!</definedName>
    <definedName name="_1080" localSheetId="16">[7]Регион!#REF!</definedName>
    <definedName name="_1080" localSheetId="17">[7]Регион!#REF!</definedName>
    <definedName name="_1080" localSheetId="18">[7]Регион!#REF!</definedName>
    <definedName name="_1080" localSheetId="19">[7]Регион!#REF!</definedName>
    <definedName name="_1080" localSheetId="20">[7]Регион!#REF!</definedName>
    <definedName name="_1080" localSheetId="0">[7]Регион!#REF!</definedName>
    <definedName name="_1080">[7]Регион!#REF!</definedName>
    <definedName name="_1090" localSheetId="14">[7]Регион!#REF!</definedName>
    <definedName name="_1090" localSheetId="15">[7]Регион!#REF!</definedName>
    <definedName name="_1090" localSheetId="16">[7]Регион!#REF!</definedName>
    <definedName name="_1090" localSheetId="17">[7]Регион!#REF!</definedName>
    <definedName name="_1090" localSheetId="18">[7]Регион!#REF!</definedName>
    <definedName name="_1090" localSheetId="19">[7]Регион!#REF!</definedName>
    <definedName name="_1090" localSheetId="20">[7]Регион!#REF!</definedName>
    <definedName name="_1090" localSheetId="0">[7]Регион!#REF!</definedName>
    <definedName name="_1090">[7]Регион!#REF!</definedName>
    <definedName name="_1100" localSheetId="14">[7]Регион!#REF!</definedName>
    <definedName name="_1100" localSheetId="15">[7]Регион!#REF!</definedName>
    <definedName name="_1100" localSheetId="16">[7]Регион!#REF!</definedName>
    <definedName name="_1100" localSheetId="17">[7]Регион!#REF!</definedName>
    <definedName name="_1100" localSheetId="18">[7]Регион!#REF!</definedName>
    <definedName name="_1100" localSheetId="19">[7]Регион!#REF!</definedName>
    <definedName name="_1100" localSheetId="20">[7]Регион!#REF!</definedName>
    <definedName name="_1100" localSheetId="0">[7]Регион!#REF!</definedName>
    <definedName name="_1100">[7]Регион!#REF!</definedName>
    <definedName name="_1110" localSheetId="14">[7]Регион!#REF!</definedName>
    <definedName name="_1110" localSheetId="15">[7]Регион!#REF!</definedName>
    <definedName name="_1110" localSheetId="16">[7]Регион!#REF!</definedName>
    <definedName name="_1110" localSheetId="17">[7]Регион!#REF!</definedName>
    <definedName name="_1110" localSheetId="18">[7]Регион!#REF!</definedName>
    <definedName name="_1110" localSheetId="19">[7]Регион!#REF!</definedName>
    <definedName name="_1110" localSheetId="20">[7]Регион!#REF!</definedName>
    <definedName name="_1110" localSheetId="0">[7]Регион!#REF!</definedName>
    <definedName name="_1110">[7]Регион!#REF!</definedName>
    <definedName name="_2" localSheetId="14">[6]Регион!#REF!</definedName>
    <definedName name="_2" localSheetId="15">[6]Регион!#REF!</definedName>
    <definedName name="_2" localSheetId="16">[6]Регион!#REF!</definedName>
    <definedName name="_2" localSheetId="17">[6]Регион!#REF!</definedName>
    <definedName name="_2" localSheetId="18">[6]Регион!#REF!</definedName>
    <definedName name="_2" localSheetId="19">[6]Регион!#REF!</definedName>
    <definedName name="_2" localSheetId="20">[6]Регион!#REF!</definedName>
    <definedName name="_2" localSheetId="0">[6]Регион!#REF!</definedName>
    <definedName name="_2">[6]Регион!#REF!</definedName>
    <definedName name="_2010" localSheetId="14">#REF!</definedName>
    <definedName name="_2010" localSheetId="15">#REF!</definedName>
    <definedName name="_2010" localSheetId="16">#REF!</definedName>
    <definedName name="_2010" localSheetId="17">#REF!</definedName>
    <definedName name="_2010" localSheetId="18">#REF!</definedName>
    <definedName name="_2010" localSheetId="19">#REF!</definedName>
    <definedName name="_2010" localSheetId="20">#REF!</definedName>
    <definedName name="_2010" localSheetId="0">#REF!</definedName>
    <definedName name="_2010">#REF!</definedName>
    <definedName name="_2080" localSheetId="14">[7]Регион!#REF!</definedName>
    <definedName name="_2080" localSheetId="15">[7]Регион!#REF!</definedName>
    <definedName name="_2080" localSheetId="16">[7]Регион!#REF!</definedName>
    <definedName name="_2080" localSheetId="17">[7]Регион!#REF!</definedName>
    <definedName name="_2080" localSheetId="18">[7]Регион!#REF!</definedName>
    <definedName name="_2080" localSheetId="19">[7]Регион!#REF!</definedName>
    <definedName name="_2080" localSheetId="20">[7]Регион!#REF!</definedName>
    <definedName name="_2080" localSheetId="0">[7]Регион!#REF!</definedName>
    <definedName name="_2080">[7]Регион!#REF!</definedName>
    <definedName name="_2090" localSheetId="14">[7]Регион!#REF!</definedName>
    <definedName name="_2090" localSheetId="15">[7]Регион!#REF!</definedName>
    <definedName name="_2090" localSheetId="16">[7]Регион!#REF!</definedName>
    <definedName name="_2090" localSheetId="17">[7]Регион!#REF!</definedName>
    <definedName name="_2090" localSheetId="18">[7]Регион!#REF!</definedName>
    <definedName name="_2090" localSheetId="19">[7]Регион!#REF!</definedName>
    <definedName name="_2090" localSheetId="20">[7]Регион!#REF!</definedName>
    <definedName name="_2090" localSheetId="0">[7]Регион!#REF!</definedName>
    <definedName name="_2090">[7]Регион!#REF!</definedName>
    <definedName name="_2100" localSheetId="14">[7]Регион!#REF!</definedName>
    <definedName name="_2100" localSheetId="15">[7]Регион!#REF!</definedName>
    <definedName name="_2100" localSheetId="16">[7]Регион!#REF!</definedName>
    <definedName name="_2100" localSheetId="17">[7]Регион!#REF!</definedName>
    <definedName name="_2100" localSheetId="18">[7]Регион!#REF!</definedName>
    <definedName name="_2100" localSheetId="19">[7]Регион!#REF!</definedName>
    <definedName name="_2100" localSheetId="20">[7]Регион!#REF!</definedName>
    <definedName name="_2100" localSheetId="0">[7]Регион!#REF!</definedName>
    <definedName name="_2100">[7]Регион!#REF!</definedName>
    <definedName name="_2110" localSheetId="14">[7]Регион!#REF!</definedName>
    <definedName name="_2110" localSheetId="15">[7]Регион!#REF!</definedName>
    <definedName name="_2110" localSheetId="16">[7]Регион!#REF!</definedName>
    <definedName name="_2110" localSheetId="17">[7]Регион!#REF!</definedName>
    <definedName name="_2110" localSheetId="18">[7]Регион!#REF!</definedName>
    <definedName name="_2110" localSheetId="19">[7]Регион!#REF!</definedName>
    <definedName name="_2110" localSheetId="20">[7]Регион!#REF!</definedName>
    <definedName name="_2110" localSheetId="0">[7]Регион!#REF!</definedName>
    <definedName name="_2110">[7]Регион!#REF!</definedName>
    <definedName name="_3080" localSheetId="14">[7]Регион!#REF!</definedName>
    <definedName name="_3080" localSheetId="15">[7]Регион!#REF!</definedName>
    <definedName name="_3080" localSheetId="16">[7]Регион!#REF!</definedName>
    <definedName name="_3080" localSheetId="17">[7]Регион!#REF!</definedName>
    <definedName name="_3080" localSheetId="18">[7]Регион!#REF!</definedName>
    <definedName name="_3080" localSheetId="19">[7]Регион!#REF!</definedName>
    <definedName name="_3080" localSheetId="20">[7]Регион!#REF!</definedName>
    <definedName name="_3080" localSheetId="0">[7]Регион!#REF!</definedName>
    <definedName name="_3080">[7]Регион!#REF!</definedName>
    <definedName name="_3090" localSheetId="14">[7]Регион!#REF!</definedName>
    <definedName name="_3090" localSheetId="15">[7]Регион!#REF!</definedName>
    <definedName name="_3090" localSheetId="16">[7]Регион!#REF!</definedName>
    <definedName name="_3090" localSheetId="17">[7]Регион!#REF!</definedName>
    <definedName name="_3090" localSheetId="18">[7]Регион!#REF!</definedName>
    <definedName name="_3090" localSheetId="19">[7]Регион!#REF!</definedName>
    <definedName name="_3090" localSheetId="20">[7]Регион!#REF!</definedName>
    <definedName name="_3090" localSheetId="0">[7]Регион!#REF!</definedName>
    <definedName name="_3090">[7]Регион!#REF!</definedName>
    <definedName name="_3100" localSheetId="14">[7]Регион!#REF!</definedName>
    <definedName name="_3100" localSheetId="15">[7]Регион!#REF!</definedName>
    <definedName name="_3100" localSheetId="16">[7]Регион!#REF!</definedName>
    <definedName name="_3100" localSheetId="17">[7]Регион!#REF!</definedName>
    <definedName name="_3100" localSheetId="18">[7]Регион!#REF!</definedName>
    <definedName name="_3100" localSheetId="19">[7]Регион!#REF!</definedName>
    <definedName name="_3100" localSheetId="20">[7]Регион!#REF!</definedName>
    <definedName name="_3100" localSheetId="0">[7]Регион!#REF!</definedName>
    <definedName name="_3100">[7]Регион!#REF!</definedName>
    <definedName name="_3110" localSheetId="14">[7]Регион!#REF!</definedName>
    <definedName name="_3110" localSheetId="15">[7]Регион!#REF!</definedName>
    <definedName name="_3110" localSheetId="16">[7]Регион!#REF!</definedName>
    <definedName name="_3110" localSheetId="17">[7]Регион!#REF!</definedName>
    <definedName name="_3110" localSheetId="18">[7]Регион!#REF!</definedName>
    <definedName name="_3110" localSheetId="19">[7]Регион!#REF!</definedName>
    <definedName name="_3110" localSheetId="20">[7]Регион!#REF!</definedName>
    <definedName name="_3110" localSheetId="0">[7]Регион!#REF!</definedName>
    <definedName name="_3110">[7]Регион!#REF!</definedName>
    <definedName name="_4080" localSheetId="14">[7]Регион!#REF!</definedName>
    <definedName name="_4080" localSheetId="15">[7]Регион!#REF!</definedName>
    <definedName name="_4080" localSheetId="16">[7]Регион!#REF!</definedName>
    <definedName name="_4080" localSheetId="17">[7]Регион!#REF!</definedName>
    <definedName name="_4080" localSheetId="18">[7]Регион!#REF!</definedName>
    <definedName name="_4080" localSheetId="19">[7]Регион!#REF!</definedName>
    <definedName name="_4080" localSheetId="20">[7]Регион!#REF!</definedName>
    <definedName name="_4080" localSheetId="0">[7]Регион!#REF!</definedName>
    <definedName name="_4080">[7]Регион!#REF!</definedName>
    <definedName name="_4090" localSheetId="14">[7]Регион!#REF!</definedName>
    <definedName name="_4090" localSheetId="15">[7]Регион!#REF!</definedName>
    <definedName name="_4090" localSheetId="16">[7]Регион!#REF!</definedName>
    <definedName name="_4090" localSheetId="17">[7]Регион!#REF!</definedName>
    <definedName name="_4090" localSheetId="18">[7]Регион!#REF!</definedName>
    <definedName name="_4090" localSheetId="19">[7]Регион!#REF!</definedName>
    <definedName name="_4090" localSheetId="20">[7]Регион!#REF!</definedName>
    <definedName name="_4090" localSheetId="0">[7]Регион!#REF!</definedName>
    <definedName name="_4090">[7]Регион!#REF!</definedName>
    <definedName name="_4100" localSheetId="14">[7]Регион!#REF!</definedName>
    <definedName name="_4100" localSheetId="15">[7]Регион!#REF!</definedName>
    <definedName name="_4100" localSheetId="16">[7]Регион!#REF!</definedName>
    <definedName name="_4100" localSheetId="17">[7]Регион!#REF!</definedName>
    <definedName name="_4100" localSheetId="18">[7]Регион!#REF!</definedName>
    <definedName name="_4100" localSheetId="19">[7]Регион!#REF!</definedName>
    <definedName name="_4100" localSheetId="20">[7]Регион!#REF!</definedName>
    <definedName name="_4100" localSheetId="0">[7]Регион!#REF!</definedName>
    <definedName name="_4100">[7]Регион!#REF!</definedName>
    <definedName name="_4110" localSheetId="14">[7]Регион!#REF!</definedName>
    <definedName name="_4110" localSheetId="15">[7]Регион!#REF!</definedName>
    <definedName name="_4110" localSheetId="16">[7]Регион!#REF!</definedName>
    <definedName name="_4110" localSheetId="17">[7]Регион!#REF!</definedName>
    <definedName name="_4110" localSheetId="18">[7]Регион!#REF!</definedName>
    <definedName name="_4110" localSheetId="19">[7]Регион!#REF!</definedName>
    <definedName name="_4110" localSheetId="20">[7]Регион!#REF!</definedName>
    <definedName name="_4110" localSheetId="0">[7]Регион!#REF!</definedName>
    <definedName name="_4110">[7]Регион!#REF!</definedName>
    <definedName name="_5080" localSheetId="14">[7]Регион!#REF!</definedName>
    <definedName name="_5080" localSheetId="15">[7]Регион!#REF!</definedName>
    <definedName name="_5080" localSheetId="16">[7]Регион!#REF!</definedName>
    <definedName name="_5080" localSheetId="17">[7]Регион!#REF!</definedName>
    <definedName name="_5080" localSheetId="18">[7]Регион!#REF!</definedName>
    <definedName name="_5080" localSheetId="19">[7]Регион!#REF!</definedName>
    <definedName name="_5080" localSheetId="20">[7]Регион!#REF!</definedName>
    <definedName name="_5080" localSheetId="0">[7]Регион!#REF!</definedName>
    <definedName name="_5080">[7]Регион!#REF!</definedName>
    <definedName name="_5090" localSheetId="14">[7]Регион!#REF!</definedName>
    <definedName name="_5090" localSheetId="15">[7]Регион!#REF!</definedName>
    <definedName name="_5090" localSheetId="16">[7]Регион!#REF!</definedName>
    <definedName name="_5090" localSheetId="17">[7]Регион!#REF!</definedName>
    <definedName name="_5090" localSheetId="18">[7]Регион!#REF!</definedName>
    <definedName name="_5090" localSheetId="19">[7]Регион!#REF!</definedName>
    <definedName name="_5090" localSheetId="20">[7]Регион!#REF!</definedName>
    <definedName name="_5090" localSheetId="0">[7]Регион!#REF!</definedName>
    <definedName name="_5090">[7]Регион!#REF!</definedName>
    <definedName name="_5100" localSheetId="14">[7]Регион!#REF!</definedName>
    <definedName name="_5100" localSheetId="15">[7]Регион!#REF!</definedName>
    <definedName name="_5100" localSheetId="16">[7]Регион!#REF!</definedName>
    <definedName name="_5100" localSheetId="17">[7]Регион!#REF!</definedName>
    <definedName name="_5100" localSheetId="18">[7]Регион!#REF!</definedName>
    <definedName name="_5100" localSheetId="19">[7]Регион!#REF!</definedName>
    <definedName name="_5100" localSheetId="20">[7]Регион!#REF!</definedName>
    <definedName name="_5100" localSheetId="0">[7]Регион!#REF!</definedName>
    <definedName name="_5100">[7]Регион!#REF!</definedName>
    <definedName name="_5110" localSheetId="14">[7]Регион!#REF!</definedName>
    <definedName name="_5110" localSheetId="15">[7]Регион!#REF!</definedName>
    <definedName name="_5110" localSheetId="16">[7]Регион!#REF!</definedName>
    <definedName name="_5110" localSheetId="17">[7]Регион!#REF!</definedName>
    <definedName name="_5110" localSheetId="18">[7]Регион!#REF!</definedName>
    <definedName name="_5110" localSheetId="19">[7]Регион!#REF!</definedName>
    <definedName name="_5110" localSheetId="20">[7]Регион!#REF!</definedName>
    <definedName name="_5110" localSheetId="0">[7]Регион!#REF!</definedName>
    <definedName name="_5110">[7]Регион!#REF!</definedName>
    <definedName name="_6080" localSheetId="14">[7]Регион!#REF!</definedName>
    <definedName name="_6080" localSheetId="15">[7]Регион!#REF!</definedName>
    <definedName name="_6080" localSheetId="16">[7]Регион!#REF!</definedName>
    <definedName name="_6080" localSheetId="17">[7]Регион!#REF!</definedName>
    <definedName name="_6080" localSheetId="18">[7]Регион!#REF!</definedName>
    <definedName name="_6080" localSheetId="19">[7]Регион!#REF!</definedName>
    <definedName name="_6080" localSheetId="20">[7]Регион!#REF!</definedName>
    <definedName name="_6080" localSheetId="0">[7]Регион!#REF!</definedName>
    <definedName name="_6080">[7]Регион!#REF!</definedName>
    <definedName name="_6090" localSheetId="14">[7]Регион!#REF!</definedName>
    <definedName name="_6090" localSheetId="15">[7]Регион!#REF!</definedName>
    <definedName name="_6090" localSheetId="16">[7]Регион!#REF!</definedName>
    <definedName name="_6090" localSheetId="17">[7]Регион!#REF!</definedName>
    <definedName name="_6090" localSheetId="18">[7]Регион!#REF!</definedName>
    <definedName name="_6090" localSheetId="19">[7]Регион!#REF!</definedName>
    <definedName name="_6090" localSheetId="20">[7]Регион!#REF!</definedName>
    <definedName name="_6090" localSheetId="0">[7]Регион!#REF!</definedName>
    <definedName name="_6090">[7]Регион!#REF!</definedName>
    <definedName name="_6100" localSheetId="14">[7]Регион!#REF!</definedName>
    <definedName name="_6100" localSheetId="15">[7]Регион!#REF!</definedName>
    <definedName name="_6100" localSheetId="16">[7]Регион!#REF!</definedName>
    <definedName name="_6100" localSheetId="17">[7]Регион!#REF!</definedName>
    <definedName name="_6100" localSheetId="18">[7]Регион!#REF!</definedName>
    <definedName name="_6100" localSheetId="19">[7]Регион!#REF!</definedName>
    <definedName name="_6100" localSheetId="20">[7]Регион!#REF!</definedName>
    <definedName name="_6100" localSheetId="0">[7]Регион!#REF!</definedName>
    <definedName name="_6100">[7]Регион!#REF!</definedName>
    <definedName name="_6110" localSheetId="14">[7]Регион!#REF!</definedName>
    <definedName name="_6110" localSheetId="15">[7]Регион!#REF!</definedName>
    <definedName name="_6110" localSheetId="16">[7]Регион!#REF!</definedName>
    <definedName name="_6110" localSheetId="17">[7]Регион!#REF!</definedName>
    <definedName name="_6110" localSheetId="18">[7]Регион!#REF!</definedName>
    <definedName name="_6110" localSheetId="19">[7]Регион!#REF!</definedName>
    <definedName name="_6110" localSheetId="20">[7]Регион!#REF!</definedName>
    <definedName name="_6110" localSheetId="0">[7]Регион!#REF!</definedName>
    <definedName name="_6110">[7]Регион!#REF!</definedName>
    <definedName name="_7031_1" localSheetId="14">[7]Регион!#REF!</definedName>
    <definedName name="_7031_1" localSheetId="15">[7]Регион!#REF!</definedName>
    <definedName name="_7031_1" localSheetId="16">[7]Регион!#REF!</definedName>
    <definedName name="_7031_1" localSheetId="17">[7]Регион!#REF!</definedName>
    <definedName name="_7031_1" localSheetId="18">[7]Регион!#REF!</definedName>
    <definedName name="_7031_1" localSheetId="19">[7]Регион!#REF!</definedName>
    <definedName name="_7031_1" localSheetId="20">[7]Регион!#REF!</definedName>
    <definedName name="_7031_1" localSheetId="0">[7]Регион!#REF!</definedName>
    <definedName name="_7031_1">[7]Регион!#REF!</definedName>
    <definedName name="_7031_2" localSheetId="14">[7]Регион!#REF!</definedName>
    <definedName name="_7031_2" localSheetId="15">[7]Регион!#REF!</definedName>
    <definedName name="_7031_2" localSheetId="16">[7]Регион!#REF!</definedName>
    <definedName name="_7031_2" localSheetId="17">[7]Регион!#REF!</definedName>
    <definedName name="_7031_2" localSheetId="18">[7]Регион!#REF!</definedName>
    <definedName name="_7031_2" localSheetId="19">[7]Регион!#REF!</definedName>
    <definedName name="_7031_2" localSheetId="20">[7]Регион!#REF!</definedName>
    <definedName name="_7031_2" localSheetId="0">[7]Регион!#REF!</definedName>
    <definedName name="_7031_2">[7]Регион!#REF!</definedName>
    <definedName name="_7032_1" localSheetId="14">[7]Регион!#REF!</definedName>
    <definedName name="_7032_1" localSheetId="15">[7]Регион!#REF!</definedName>
    <definedName name="_7032_1" localSheetId="16">[7]Регион!#REF!</definedName>
    <definedName name="_7032_1" localSheetId="17">[7]Регион!#REF!</definedName>
    <definedName name="_7032_1" localSheetId="18">[7]Регион!#REF!</definedName>
    <definedName name="_7032_1" localSheetId="19">[7]Регион!#REF!</definedName>
    <definedName name="_7032_1" localSheetId="20">[7]Регион!#REF!</definedName>
    <definedName name="_7032_1" localSheetId="0">[7]Регион!#REF!</definedName>
    <definedName name="_7032_1">[7]Регион!#REF!</definedName>
    <definedName name="_7032_2" localSheetId="14">[7]Регион!#REF!</definedName>
    <definedName name="_7032_2" localSheetId="15">[7]Регион!#REF!</definedName>
    <definedName name="_7032_2" localSheetId="16">[7]Регион!#REF!</definedName>
    <definedName name="_7032_2" localSheetId="17">[7]Регион!#REF!</definedName>
    <definedName name="_7032_2" localSheetId="18">[7]Регион!#REF!</definedName>
    <definedName name="_7032_2" localSheetId="19">[7]Регион!#REF!</definedName>
    <definedName name="_7032_2" localSheetId="20">[7]Регион!#REF!</definedName>
    <definedName name="_7032_2" localSheetId="0">[7]Регион!#REF!</definedName>
    <definedName name="_7032_2">[7]Регион!#REF!</definedName>
    <definedName name="_7033_1" localSheetId="14">[7]Регион!#REF!</definedName>
    <definedName name="_7033_1" localSheetId="15">[7]Регион!#REF!</definedName>
    <definedName name="_7033_1" localSheetId="16">[7]Регион!#REF!</definedName>
    <definedName name="_7033_1" localSheetId="17">[7]Регион!#REF!</definedName>
    <definedName name="_7033_1" localSheetId="18">[7]Регион!#REF!</definedName>
    <definedName name="_7033_1" localSheetId="19">[7]Регион!#REF!</definedName>
    <definedName name="_7033_1" localSheetId="20">[7]Регион!#REF!</definedName>
    <definedName name="_7033_1" localSheetId="0">[7]Регион!#REF!</definedName>
    <definedName name="_7033_1">[7]Регион!#REF!</definedName>
    <definedName name="_7033_2" localSheetId="14">[7]Регион!#REF!</definedName>
    <definedName name="_7033_2" localSheetId="15">[7]Регион!#REF!</definedName>
    <definedName name="_7033_2" localSheetId="16">[7]Регион!#REF!</definedName>
    <definedName name="_7033_2" localSheetId="17">[7]Регион!#REF!</definedName>
    <definedName name="_7033_2" localSheetId="18">[7]Регион!#REF!</definedName>
    <definedName name="_7033_2" localSheetId="19">[7]Регион!#REF!</definedName>
    <definedName name="_7033_2" localSheetId="20">[7]Регион!#REF!</definedName>
    <definedName name="_7033_2" localSheetId="0">[7]Регион!#REF!</definedName>
    <definedName name="_7033_2">[7]Регион!#REF!</definedName>
    <definedName name="_7034_1" localSheetId="14">[7]Регион!#REF!</definedName>
    <definedName name="_7034_1" localSheetId="15">[7]Регион!#REF!</definedName>
    <definedName name="_7034_1" localSheetId="16">[7]Регион!#REF!</definedName>
    <definedName name="_7034_1" localSheetId="17">[7]Регион!#REF!</definedName>
    <definedName name="_7034_1" localSheetId="18">[7]Регион!#REF!</definedName>
    <definedName name="_7034_1" localSheetId="19">[7]Регион!#REF!</definedName>
    <definedName name="_7034_1" localSheetId="20">[7]Регион!#REF!</definedName>
    <definedName name="_7034_1" localSheetId="0">[7]Регион!#REF!</definedName>
    <definedName name="_7034_1">[7]Регион!#REF!</definedName>
    <definedName name="_7034_2" localSheetId="14">[7]Регион!#REF!</definedName>
    <definedName name="_7034_2" localSheetId="15">[7]Регион!#REF!</definedName>
    <definedName name="_7034_2" localSheetId="16">[7]Регион!#REF!</definedName>
    <definedName name="_7034_2" localSheetId="17">[7]Регион!#REF!</definedName>
    <definedName name="_7034_2" localSheetId="18">[7]Регион!#REF!</definedName>
    <definedName name="_7034_2" localSheetId="19">[7]Регион!#REF!</definedName>
    <definedName name="_7034_2" localSheetId="20">[7]Регион!#REF!</definedName>
    <definedName name="_7034_2" localSheetId="0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_TAB1">'[8]C4.4'!$A$6:$G$25</definedName>
    <definedName name="Acurrent" localSheetId="14">#REF!</definedName>
    <definedName name="Acurrent" localSheetId="15">#REF!</definedName>
    <definedName name="Acurrent" localSheetId="16">#REF!</definedName>
    <definedName name="Acurrent" localSheetId="17">#REF!</definedName>
    <definedName name="Acurrent" localSheetId="18">#REF!</definedName>
    <definedName name="Acurrent" localSheetId="19">#REF!</definedName>
    <definedName name="Acurrent" localSheetId="20">#REF!</definedName>
    <definedName name="Acurrent" localSheetId="0">#REF!</definedName>
    <definedName name="Acurrent">#REF!</definedName>
    <definedName name="adjustments_to_BO_according_to_CdG2000" localSheetId="14">#REF!</definedName>
    <definedName name="adjustments_to_BO_according_to_CdG2000" localSheetId="15">#REF!</definedName>
    <definedName name="adjustments_to_BO_according_to_CdG2000" localSheetId="16">#REF!</definedName>
    <definedName name="adjustments_to_BO_according_to_CdG2000" localSheetId="17">#REF!</definedName>
    <definedName name="adjustments_to_BO_according_to_CdG2000" localSheetId="18">#REF!</definedName>
    <definedName name="adjustments_to_BO_according_to_CdG2000" localSheetId="19">#REF!</definedName>
    <definedName name="adjustments_to_BO_according_to_CdG2000" localSheetId="20">#REF!</definedName>
    <definedName name="adjustments_to_BO_according_to_CdG2000" localSheetId="0">#REF!</definedName>
    <definedName name="adjustments_to_BO_according_to_CdG2000">#REF!</definedName>
    <definedName name="body" localSheetId="0">#REF!</definedName>
    <definedName name="body">#REF!</definedName>
    <definedName name="calcul">'[9]Calcul_B1.1'!$A$1:$L$37</definedName>
    <definedName name="calcul1">'[10]Calcul_B1.1'!$A$1:$L$37</definedName>
    <definedName name="CdG_consolidé___volume_4__page_19___Commission" localSheetId="14">#REF!</definedName>
    <definedName name="CdG_consolidé___volume_4__page_19___Commission" localSheetId="15">#REF!</definedName>
    <definedName name="CdG_consolidé___volume_4__page_19___Commission" localSheetId="16">#REF!</definedName>
    <definedName name="CdG_consolidé___volume_4__page_19___Commission" localSheetId="17">#REF!</definedName>
    <definedName name="CdG_consolidé___volume_4__page_19___Commission" localSheetId="18">#REF!</definedName>
    <definedName name="CdG_consolidé___volume_4__page_19___Commission" localSheetId="19">#REF!</definedName>
    <definedName name="CdG_consolidé___volume_4__page_19___Commission" localSheetId="20">#REF!</definedName>
    <definedName name="CdG_consolidé___volume_4__page_19___Commission" localSheetId="0">#REF!</definedName>
    <definedName name="CdG_consolidé___volume_4__page_19___Commission">#REF!</definedName>
    <definedName name="column_head" localSheetId="14">#REF!</definedName>
    <definedName name="column_head" localSheetId="15">#REF!</definedName>
    <definedName name="column_head" localSheetId="16">#REF!</definedName>
    <definedName name="column_head" localSheetId="17">#REF!</definedName>
    <definedName name="column_head" localSheetId="18">#REF!</definedName>
    <definedName name="column_head" localSheetId="19">#REF!</definedName>
    <definedName name="column_head" localSheetId="20">#REF!</definedName>
    <definedName name="column_head" localSheetId="0">#REF!</definedName>
    <definedName name="column_head">#REF!</definedName>
    <definedName name="column_headings" localSheetId="14">#REF!</definedName>
    <definedName name="column_headings" localSheetId="15">#REF!</definedName>
    <definedName name="column_headings" localSheetId="16">#REF!</definedName>
    <definedName name="column_headings" localSheetId="17">#REF!</definedName>
    <definedName name="column_headings" localSheetId="18">#REF!</definedName>
    <definedName name="column_headings" localSheetId="19">#REF!</definedName>
    <definedName name="column_headings" localSheetId="20">#REF!</definedName>
    <definedName name="column_headings" localSheetId="0">#REF!</definedName>
    <definedName name="column_headings">#REF!</definedName>
    <definedName name="column_numbers" localSheetId="14">#REF!</definedName>
    <definedName name="column_numbers" localSheetId="15">#REF!</definedName>
    <definedName name="column_numbers" localSheetId="16">#REF!</definedName>
    <definedName name="column_numbers" localSheetId="17">#REF!</definedName>
    <definedName name="column_numbers" localSheetId="18">#REF!</definedName>
    <definedName name="column_numbers" localSheetId="19">#REF!</definedName>
    <definedName name="column_numbers" localSheetId="20">#REF!</definedName>
    <definedName name="column_numbers" localSheetId="0">#REF!</definedName>
    <definedName name="column_numbers">#REF!</definedName>
    <definedName name="comments_on_B21" localSheetId="14">#REF!</definedName>
    <definedName name="comments_on_B21" localSheetId="15">#REF!</definedName>
    <definedName name="comments_on_B21" localSheetId="16">#REF!</definedName>
    <definedName name="comments_on_B21" localSheetId="17">#REF!</definedName>
    <definedName name="comments_on_B21" localSheetId="18">#REF!</definedName>
    <definedName name="comments_on_B21" localSheetId="19">#REF!</definedName>
    <definedName name="comments_on_B21" localSheetId="20">#REF!</definedName>
    <definedName name="comments_on_B21" localSheetId="0">#REF!</definedName>
    <definedName name="comments_on_B21">#REF!</definedName>
    <definedName name="Compte_de_gestion_2000_C.02__Theo_Mestrom_s_file_25062001" localSheetId="14">#REF!</definedName>
    <definedName name="Compte_de_gestion_2000_C.02__Theo_Mestrom_s_file_25062001" localSheetId="15">#REF!</definedName>
    <definedName name="Compte_de_gestion_2000_C.02__Theo_Mestrom_s_file_25062001" localSheetId="16">#REF!</definedName>
    <definedName name="Compte_de_gestion_2000_C.02__Theo_Mestrom_s_file_25062001" localSheetId="17">#REF!</definedName>
    <definedName name="Compte_de_gestion_2000_C.02__Theo_Mestrom_s_file_25062001" localSheetId="18">#REF!</definedName>
    <definedName name="Compte_de_gestion_2000_C.02__Theo_Mestrom_s_file_25062001" localSheetId="19">#REF!</definedName>
    <definedName name="Compte_de_gestion_2000_C.02__Theo_Mestrom_s_file_25062001" localSheetId="20">#REF!</definedName>
    <definedName name="Compte_de_gestion_2000_C.02__Theo_Mestrom_s_file_25062001" localSheetId="0">#REF!</definedName>
    <definedName name="Compte_de_gestion_2000_C.02__Theo_Mestrom_s_file_25062001">#REF!</definedName>
    <definedName name="council" localSheetId="14">#REF!</definedName>
    <definedName name="council" localSheetId="15">#REF!</definedName>
    <definedName name="council" localSheetId="16">#REF!</definedName>
    <definedName name="council" localSheetId="17">#REF!</definedName>
    <definedName name="council" localSheetId="18">#REF!</definedName>
    <definedName name="council" localSheetId="19">#REF!</definedName>
    <definedName name="council" localSheetId="20">#REF!</definedName>
    <definedName name="council" localSheetId="0">#REF!</definedName>
    <definedName name="council">#REF!</definedName>
    <definedName name="countries" localSheetId="0">#REF!</definedName>
    <definedName name="countries">#REF!</definedName>
    <definedName name="Country">[11]Countries!$A$1:$C$53</definedName>
    <definedName name="court_of_auditors" localSheetId="14">#REF!</definedName>
    <definedName name="court_of_auditors" localSheetId="15">#REF!</definedName>
    <definedName name="court_of_auditors" localSheetId="16">#REF!</definedName>
    <definedName name="court_of_auditors" localSheetId="17">#REF!</definedName>
    <definedName name="court_of_auditors" localSheetId="18">#REF!</definedName>
    <definedName name="court_of_auditors" localSheetId="19">#REF!</definedName>
    <definedName name="court_of_auditors" localSheetId="20">#REF!</definedName>
    <definedName name="court_of_auditors" localSheetId="0">#REF!</definedName>
    <definedName name="court_of_auditors">#REF!</definedName>
    <definedName name="court_of_jusitce" localSheetId="14">#REF!</definedName>
    <definedName name="court_of_jusitce" localSheetId="15">#REF!</definedName>
    <definedName name="court_of_jusitce" localSheetId="16">#REF!</definedName>
    <definedName name="court_of_jusitce" localSheetId="17">#REF!</definedName>
    <definedName name="court_of_jusitce" localSheetId="18">#REF!</definedName>
    <definedName name="court_of_jusitce" localSheetId="19">#REF!</definedName>
    <definedName name="court_of_jusitce" localSheetId="20">#REF!</definedName>
    <definedName name="court_of_jusitce" localSheetId="0">#REF!</definedName>
    <definedName name="court_of_jusitce">#REF!</definedName>
    <definedName name="data" localSheetId="14">#REF!</definedName>
    <definedName name="data" localSheetId="15">#REF!</definedName>
    <definedName name="data" localSheetId="16">#REF!</definedName>
    <definedName name="data" localSheetId="17">#REF!</definedName>
    <definedName name="data" localSheetId="18">#REF!</definedName>
    <definedName name="data" localSheetId="19">#REF!</definedName>
    <definedName name="data" localSheetId="20">#REF!</definedName>
    <definedName name="data" localSheetId="0">#REF!</definedName>
    <definedName name="data">#REF!</definedName>
    <definedName name="data2" localSheetId="14">#REF!</definedName>
    <definedName name="data2" localSheetId="15">#REF!</definedName>
    <definedName name="data2" localSheetId="16">#REF!</definedName>
    <definedName name="data2" localSheetId="17">#REF!</definedName>
    <definedName name="data2" localSheetId="18">#REF!</definedName>
    <definedName name="data2" localSheetId="19">#REF!</definedName>
    <definedName name="data2" localSheetId="20">#REF!</definedName>
    <definedName name="data2" localSheetId="0">#REF!</definedName>
    <definedName name="data2">#REF!</definedName>
    <definedName name="DEL1_96">#N/A</definedName>
    <definedName name="Diag" localSheetId="14">#REF!,#REF!</definedName>
    <definedName name="Diag" localSheetId="15">#REF!,#REF!</definedName>
    <definedName name="Diag" localSheetId="16">#REF!,#REF!</definedName>
    <definedName name="Diag" localSheetId="17">#REF!,#REF!</definedName>
    <definedName name="Diag" localSheetId="18">#REF!,#REF!</definedName>
    <definedName name="Diag" localSheetId="19">#REF!,#REF!</definedName>
    <definedName name="Diag" localSheetId="20">#REF!,#REF!</definedName>
    <definedName name="Diag" localSheetId="0">#REF!,#REF!</definedName>
    <definedName name="Diag">#REF!,#REF!</definedName>
    <definedName name="donnee" localSheetId="0">#REF!,#REF!</definedName>
    <definedName name="donnee">#REF!,#REF!</definedName>
    <definedName name="DUBA96">#N/A</definedName>
    <definedName name="DUBEA96">#N/A</definedName>
    <definedName name="DUCEL96">#N/A</definedName>
    <definedName name="DZRCEL96">#N/A</definedName>
    <definedName name="ea_flux" localSheetId="14">#REF!</definedName>
    <definedName name="ea_flux" localSheetId="15">#REF!</definedName>
    <definedName name="ea_flux" localSheetId="16">#REF!</definedName>
    <definedName name="ea_flux" localSheetId="17">#REF!</definedName>
    <definedName name="ea_flux" localSheetId="18">#REF!</definedName>
    <definedName name="ea_flux" localSheetId="19">#REF!</definedName>
    <definedName name="ea_flux" localSheetId="20">#REF!</definedName>
    <definedName name="ea_flux" localSheetId="0">#REF!</definedName>
    <definedName name="ea_flux">#REF!</definedName>
    <definedName name="Equilibre" localSheetId="14">#REF!</definedName>
    <definedName name="Equilibre" localSheetId="15">#REF!</definedName>
    <definedName name="Equilibre" localSheetId="16">#REF!</definedName>
    <definedName name="Equilibre" localSheetId="17">#REF!</definedName>
    <definedName name="Equilibre" localSheetId="18">#REF!</definedName>
    <definedName name="Equilibre" localSheetId="19">#REF!</definedName>
    <definedName name="Equilibre" localSheetId="20">#REF!</definedName>
    <definedName name="Equilibre" localSheetId="0">#REF!</definedName>
    <definedName name="Equilibre">#REF!</definedName>
    <definedName name="european_parliament" localSheetId="14">#REF!</definedName>
    <definedName name="european_parliament" localSheetId="15">#REF!</definedName>
    <definedName name="european_parliament" localSheetId="16">#REF!</definedName>
    <definedName name="european_parliament" localSheetId="17">#REF!</definedName>
    <definedName name="european_parliament" localSheetId="18">#REF!</definedName>
    <definedName name="european_parliament" localSheetId="19">#REF!</definedName>
    <definedName name="european_parliament" localSheetId="20">#REF!</definedName>
    <definedName name="european_parliament" localSheetId="0">#REF!</definedName>
    <definedName name="european_parliament">#REF!</definedName>
    <definedName name="f1_time">[12]F1_TIME!$A$1:$D$31</definedName>
    <definedName name="females">'[13]rba table'!$I$10:$I$49</definedName>
    <definedName name="fg_567">[14]FG_567!$A$1:$AC$30</definedName>
    <definedName name="FG_ISC123">[15]FG_123!$A$1:$AZ$45</definedName>
    <definedName name="FG_ISC567">[14]FG_567!$A$1:$AZ$45</definedName>
    <definedName name="fig4b" localSheetId="14">#REF!</definedName>
    <definedName name="fig4b" localSheetId="15">#REF!</definedName>
    <definedName name="fig4b" localSheetId="16">#REF!</definedName>
    <definedName name="fig4b" localSheetId="17">#REF!</definedName>
    <definedName name="fig4b" localSheetId="18">#REF!</definedName>
    <definedName name="fig4b" localSheetId="19">#REF!</definedName>
    <definedName name="fig4b" localSheetId="20">#REF!</definedName>
    <definedName name="fig4b" localSheetId="0">#REF!</definedName>
    <definedName name="fig4b">#REF!</definedName>
    <definedName name="fmtr" localSheetId="14">#REF!</definedName>
    <definedName name="fmtr" localSheetId="15">#REF!</definedName>
    <definedName name="fmtr" localSheetId="16">#REF!</definedName>
    <definedName name="fmtr" localSheetId="17">#REF!</definedName>
    <definedName name="fmtr" localSheetId="18">#REF!</definedName>
    <definedName name="fmtr" localSheetId="19">#REF!</definedName>
    <definedName name="fmtr" localSheetId="20">#REF!</definedName>
    <definedName name="fmtr" localSheetId="0">#REF!</definedName>
    <definedName name="fmtr">#REF!</definedName>
    <definedName name="footno" localSheetId="14">#REF!</definedName>
    <definedName name="footno" localSheetId="15">#REF!</definedName>
    <definedName name="footno" localSheetId="16">#REF!</definedName>
    <definedName name="footno" localSheetId="17">#REF!</definedName>
    <definedName name="footno" localSheetId="18">#REF!</definedName>
    <definedName name="footno" localSheetId="19">#REF!</definedName>
    <definedName name="footno" localSheetId="20">#REF!</definedName>
    <definedName name="footno" localSheetId="0">#REF!</definedName>
    <definedName name="footno">#REF!</definedName>
    <definedName name="footnotes" localSheetId="14">#REF!</definedName>
    <definedName name="footnotes" localSheetId="15">#REF!</definedName>
    <definedName name="footnotes" localSheetId="16">#REF!</definedName>
    <definedName name="footnotes" localSheetId="17">#REF!</definedName>
    <definedName name="footnotes" localSheetId="18">#REF!</definedName>
    <definedName name="footnotes" localSheetId="19">#REF!</definedName>
    <definedName name="footnotes" localSheetId="20">#REF!</definedName>
    <definedName name="footnotes" localSheetId="0">#REF!</definedName>
    <definedName name="footnotes">#REF!</definedName>
    <definedName name="footnotes2" localSheetId="14">#REF!</definedName>
    <definedName name="footnotes2" localSheetId="15">#REF!</definedName>
    <definedName name="footnotes2" localSheetId="16">#REF!</definedName>
    <definedName name="footnotes2" localSheetId="17">#REF!</definedName>
    <definedName name="footnotes2" localSheetId="18">#REF!</definedName>
    <definedName name="footnotes2" localSheetId="19">#REF!</definedName>
    <definedName name="footnotes2" localSheetId="20">#REF!</definedName>
    <definedName name="footnotes2" localSheetId="0">#REF!</definedName>
    <definedName name="footnotes2">#REF!</definedName>
    <definedName name="GEOG9703" localSheetId="14">#REF!</definedName>
    <definedName name="GEOG9703" localSheetId="15">#REF!</definedName>
    <definedName name="GEOG9703" localSheetId="16">#REF!</definedName>
    <definedName name="GEOG9703" localSheetId="17">#REF!</definedName>
    <definedName name="GEOG9703" localSheetId="18">#REF!</definedName>
    <definedName name="GEOG9703" localSheetId="19">#REF!</definedName>
    <definedName name="GEOG9703" localSheetId="20">#REF!</definedName>
    <definedName name="GEOG9703" localSheetId="0">#REF!</definedName>
    <definedName name="GEOG9703">#REF!</definedName>
    <definedName name="heading_A" localSheetId="14">#REF!</definedName>
    <definedName name="heading_A" localSheetId="15">#REF!</definedName>
    <definedName name="heading_A" localSheetId="16">#REF!</definedName>
    <definedName name="heading_A" localSheetId="17">#REF!</definedName>
    <definedName name="heading_A" localSheetId="18">#REF!</definedName>
    <definedName name="heading_A" localSheetId="19">#REF!</definedName>
    <definedName name="heading_A" localSheetId="20">#REF!</definedName>
    <definedName name="heading_A" localSheetId="0">#REF!</definedName>
    <definedName name="heading_A">#REF!</definedName>
    <definedName name="headings_current_partB" localSheetId="14">#REF!</definedName>
    <definedName name="headings_current_partB" localSheetId="15">#REF!</definedName>
    <definedName name="headings_current_partB" localSheetId="16">#REF!</definedName>
    <definedName name="headings_current_partB" localSheetId="17">#REF!</definedName>
    <definedName name="headings_current_partB" localSheetId="18">#REF!</definedName>
    <definedName name="headings_current_partB" localSheetId="19">#REF!</definedName>
    <definedName name="headings_current_partB" localSheetId="20">#REF!</definedName>
    <definedName name="headings_current_partB" localSheetId="0">#REF!</definedName>
    <definedName name="headings_current_partB">#REF!</definedName>
    <definedName name="HTML_CodePage" hidden="1">1252</definedName>
    <definedName name="HTML_Control" localSheetId="14" hidden="1">{"'swa xoffs'!$A$4:$Q$37"}</definedName>
    <definedName name="HTML_Control" localSheetId="15" hidden="1">{"'swa xoffs'!$A$4:$Q$37"}</definedName>
    <definedName name="HTML_Control" localSheetId="16" hidden="1">{"'swa xoffs'!$A$4:$Q$37"}</definedName>
    <definedName name="HTML_Control" localSheetId="17" hidden="1">{"'swa xoffs'!$A$4:$Q$37"}</definedName>
    <definedName name="HTML_Control" localSheetId="18" hidden="1">{"'swa xoffs'!$A$4:$Q$37"}</definedName>
    <definedName name="HTML_Control" localSheetId="19" hidden="1">{"'swa xoffs'!$A$4:$Q$37"}</definedName>
    <definedName name="HTML_Control" localSheetId="20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[16]F1_ALL!$A$1:$AZ$50</definedName>
    <definedName name="indf11">[17]F11_ALL!$A$1:$AZ$15</definedName>
    <definedName name="indf11_94">[18]F11_A94!$A$1:$AE$15</definedName>
    <definedName name="INDF12">[19]F12_ALL!$A$1:$AJ$25</definedName>
    <definedName name="INDF13">[20]F13_ALL!$A$1:$AH$10</definedName>
    <definedName name="INPUT">[21]OUTPUT!$A$1:$E$65536</definedName>
    <definedName name="international_fund_for_Ireland" localSheetId="14">#REF!</definedName>
    <definedName name="international_fund_for_Ireland" localSheetId="15">#REF!</definedName>
    <definedName name="international_fund_for_Ireland" localSheetId="16">#REF!</definedName>
    <definedName name="international_fund_for_Ireland" localSheetId="17">#REF!</definedName>
    <definedName name="international_fund_for_Ireland" localSheetId="18">#REF!</definedName>
    <definedName name="international_fund_for_Ireland" localSheetId="19">#REF!</definedName>
    <definedName name="international_fund_for_Ireland" localSheetId="20">#REF!</definedName>
    <definedName name="international_fund_for_Ireland" localSheetId="0">#REF!</definedName>
    <definedName name="international_fund_for_Ireland">#REF!</definedName>
    <definedName name="ISO">[22]Results!$B$9</definedName>
    <definedName name="LANGUAGES" localSheetId="14">#REF!</definedName>
    <definedName name="LANGUAGES" localSheetId="15">#REF!</definedName>
    <definedName name="LANGUAGES" localSheetId="16">#REF!</definedName>
    <definedName name="LANGUAGES" localSheetId="17">#REF!</definedName>
    <definedName name="LANGUAGES" localSheetId="18">#REF!</definedName>
    <definedName name="LANGUAGES" localSheetId="19">#REF!</definedName>
    <definedName name="LANGUAGES" localSheetId="20">#REF!</definedName>
    <definedName name="LANGUAGES" localSheetId="0">#REF!</definedName>
    <definedName name="LANGUAGES">#REF!</definedName>
    <definedName name="males">'[13]rba table'!$C$10:$C$49</definedName>
    <definedName name="Measure">[22]Results!$B$11</definedName>
    <definedName name="NAZEV">#N/A</definedName>
    <definedName name="NEZAM96">#N/A</definedName>
    <definedName name="nomenclature_FRENCH" localSheetId="14">#REF!</definedName>
    <definedName name="nomenclature_FRENCH" localSheetId="15">#REF!</definedName>
    <definedName name="nomenclature_FRENCH" localSheetId="16">#REF!</definedName>
    <definedName name="nomenclature_FRENCH" localSheetId="17">#REF!</definedName>
    <definedName name="nomenclature_FRENCH" localSheetId="18">#REF!</definedName>
    <definedName name="nomenclature_FRENCH" localSheetId="19">#REF!</definedName>
    <definedName name="nomenclature_FRENCH" localSheetId="20">#REF!</definedName>
    <definedName name="nomenclature_FRENCH" localSheetId="0">#REF!</definedName>
    <definedName name="nomenclature_FRENCH">#REF!</definedName>
    <definedName name="note" localSheetId="0">#REF!</definedName>
    <definedName name="note">#REF!</definedName>
    <definedName name="p5_age">[23]p5_ageISC5a!$A$1:$D$55</definedName>
    <definedName name="p5nr">[24]P5nr_2!$A$1:$AC$43</definedName>
    <definedName name="PIB" localSheetId="14">#REF!</definedName>
    <definedName name="PIB" localSheetId="15">#REF!</definedName>
    <definedName name="PIB" localSheetId="16">#REF!</definedName>
    <definedName name="PIB" localSheetId="17">#REF!</definedName>
    <definedName name="PIB" localSheetId="18">#REF!</definedName>
    <definedName name="PIB" localSheetId="19">#REF!</definedName>
    <definedName name="PIB" localSheetId="20">#REF!</definedName>
    <definedName name="PIB" localSheetId="0">#REF!</definedName>
    <definedName name="PIB">#REF!</definedName>
    <definedName name="POpula">[25]POpula!$A$1:$I$1559</definedName>
    <definedName name="popula1">[25]POpula!$A$1:$I$1559</definedName>
    <definedName name="Print_Area" localSheetId="14">#REF!</definedName>
    <definedName name="Print_Area" localSheetId="15">#REF!</definedName>
    <definedName name="Print_Area" localSheetId="16">#REF!</definedName>
    <definedName name="Print_Area" localSheetId="17">#REF!</definedName>
    <definedName name="Print_Area" localSheetId="18">#REF!</definedName>
    <definedName name="Print_Area" localSheetId="19">#REF!</definedName>
    <definedName name="Print_Area" localSheetId="20">#REF!</definedName>
    <definedName name="Print_Area" localSheetId="0">#REF!</definedName>
    <definedName name="Print_Area">#REF!</definedName>
    <definedName name="ref_B1" localSheetId="14">#REF!</definedName>
    <definedName name="ref_B1" localSheetId="15">#REF!</definedName>
    <definedName name="ref_B1" localSheetId="16">#REF!</definedName>
    <definedName name="ref_B1" localSheetId="17">#REF!</definedName>
    <definedName name="ref_B1" localSheetId="18">#REF!</definedName>
    <definedName name="ref_B1" localSheetId="19">#REF!</definedName>
    <definedName name="ref_B1" localSheetId="20">#REF!</definedName>
    <definedName name="ref_B1" localSheetId="0">#REF!</definedName>
    <definedName name="ref_B1">#REF!</definedName>
    <definedName name="ref_Cohesion_Fund" localSheetId="14">#REF!</definedName>
    <definedName name="ref_Cohesion_Fund" localSheetId="15">#REF!</definedName>
    <definedName name="ref_Cohesion_Fund" localSheetId="16">#REF!</definedName>
    <definedName name="ref_Cohesion_Fund" localSheetId="17">#REF!</definedName>
    <definedName name="ref_Cohesion_Fund" localSheetId="18">#REF!</definedName>
    <definedName name="ref_Cohesion_Fund" localSheetId="19">#REF!</definedName>
    <definedName name="ref_Cohesion_Fund" localSheetId="20">#REF!</definedName>
    <definedName name="ref_Cohesion_Fund" localSheetId="0">#REF!</definedName>
    <definedName name="ref_Cohesion_Fund">#REF!</definedName>
    <definedName name="ref_Council" localSheetId="14">#REF!</definedName>
    <definedName name="ref_Council" localSheetId="15">#REF!</definedName>
    <definedName name="ref_Council" localSheetId="16">#REF!</definedName>
    <definedName name="ref_Council" localSheetId="17">#REF!</definedName>
    <definedName name="ref_Council" localSheetId="18">#REF!</definedName>
    <definedName name="ref_Council" localSheetId="19">#REF!</definedName>
    <definedName name="ref_Council" localSheetId="20">#REF!</definedName>
    <definedName name="ref_Council" localSheetId="0">#REF!</definedName>
    <definedName name="ref_Council">#REF!</definedName>
    <definedName name="ref_Court_Justice" localSheetId="14">#REF!</definedName>
    <definedName name="ref_Court_Justice" localSheetId="15">#REF!</definedName>
    <definedName name="ref_Court_Justice" localSheetId="16">#REF!</definedName>
    <definedName name="ref_Court_Justice" localSheetId="17">#REF!</definedName>
    <definedName name="ref_Court_Justice" localSheetId="18">#REF!</definedName>
    <definedName name="ref_Court_Justice" localSheetId="19">#REF!</definedName>
    <definedName name="ref_Court_Justice" localSheetId="20">#REF!</definedName>
    <definedName name="ref_Court_Justice" localSheetId="0">#REF!</definedName>
    <definedName name="ref_Court_Justice">#REF!</definedName>
    <definedName name="ref_DG_ADMIN_BXL" localSheetId="14">#REF!</definedName>
    <definedName name="ref_DG_ADMIN_BXL" localSheetId="15">#REF!</definedName>
    <definedName name="ref_DG_ADMIN_BXL" localSheetId="16">#REF!</definedName>
    <definedName name="ref_DG_ADMIN_BXL" localSheetId="17">#REF!</definedName>
    <definedName name="ref_DG_ADMIN_BXL" localSheetId="18">#REF!</definedName>
    <definedName name="ref_DG_ADMIN_BXL" localSheetId="19">#REF!</definedName>
    <definedName name="ref_DG_ADMIN_BXL" localSheetId="20">#REF!</definedName>
    <definedName name="ref_DG_ADMIN_BXL" localSheetId="0">#REF!</definedName>
    <definedName name="ref_DG_ADMIN_BXL">#REF!</definedName>
    <definedName name="ref_DG_ADMIN_LUX" localSheetId="14">#REF!</definedName>
    <definedName name="ref_DG_ADMIN_LUX" localSheetId="15">#REF!</definedName>
    <definedName name="ref_DG_ADMIN_LUX" localSheetId="16">#REF!</definedName>
    <definedName name="ref_DG_ADMIN_LUX" localSheetId="17">#REF!</definedName>
    <definedName name="ref_DG_ADMIN_LUX" localSheetId="18">#REF!</definedName>
    <definedName name="ref_DG_ADMIN_LUX" localSheetId="19">#REF!</definedName>
    <definedName name="ref_DG_ADMIN_LUX" localSheetId="20">#REF!</definedName>
    <definedName name="ref_DG_ADMIN_LUX" localSheetId="0">#REF!</definedName>
    <definedName name="ref_DG_ADMIN_LUX">#REF!</definedName>
    <definedName name="ref_DG_AGRI" localSheetId="14">#REF!</definedName>
    <definedName name="ref_DG_AGRI" localSheetId="15">#REF!</definedName>
    <definedName name="ref_DG_AGRI" localSheetId="16">#REF!</definedName>
    <definedName name="ref_DG_AGRI" localSheetId="17">#REF!</definedName>
    <definedName name="ref_DG_AGRI" localSheetId="18">#REF!</definedName>
    <definedName name="ref_DG_AGRI" localSheetId="19">#REF!</definedName>
    <definedName name="ref_DG_AGRI" localSheetId="20">#REF!</definedName>
    <definedName name="ref_DG_AGRI" localSheetId="0">#REF!</definedName>
    <definedName name="ref_DG_AGRI">#REF!</definedName>
    <definedName name="ref_DG_EAC" localSheetId="14">#REF!</definedName>
    <definedName name="ref_DG_EAC" localSheetId="15">#REF!</definedName>
    <definedName name="ref_DG_EAC" localSheetId="16">#REF!</definedName>
    <definedName name="ref_DG_EAC" localSheetId="17">#REF!</definedName>
    <definedName name="ref_DG_EAC" localSheetId="18">#REF!</definedName>
    <definedName name="ref_DG_EAC" localSheetId="19">#REF!</definedName>
    <definedName name="ref_DG_EAC" localSheetId="20">#REF!</definedName>
    <definedName name="ref_DG_EAC" localSheetId="0">#REF!</definedName>
    <definedName name="ref_DG_EAC">#REF!</definedName>
    <definedName name="ref_DG_ECFIN" localSheetId="14">#REF!</definedName>
    <definedName name="ref_DG_ECFIN" localSheetId="15">#REF!</definedName>
    <definedName name="ref_DG_ECFIN" localSheetId="16">#REF!</definedName>
    <definedName name="ref_DG_ECFIN" localSheetId="17">#REF!</definedName>
    <definedName name="ref_DG_ECFIN" localSheetId="18">#REF!</definedName>
    <definedName name="ref_DG_ECFIN" localSheetId="19">#REF!</definedName>
    <definedName name="ref_DG_ECFIN" localSheetId="20">#REF!</definedName>
    <definedName name="ref_DG_ECFIN" localSheetId="0">#REF!</definedName>
    <definedName name="ref_DG_ECFIN">#REF!</definedName>
    <definedName name="ref_DG_ENTR" localSheetId="14">#REF!</definedName>
    <definedName name="ref_DG_ENTR" localSheetId="15">#REF!</definedName>
    <definedName name="ref_DG_ENTR" localSheetId="16">#REF!</definedName>
    <definedName name="ref_DG_ENTR" localSheetId="17">#REF!</definedName>
    <definedName name="ref_DG_ENTR" localSheetId="18">#REF!</definedName>
    <definedName name="ref_DG_ENTR" localSheetId="19">#REF!</definedName>
    <definedName name="ref_DG_ENTR" localSheetId="20">#REF!</definedName>
    <definedName name="ref_DG_ENTR" localSheetId="0">#REF!</definedName>
    <definedName name="ref_DG_ENTR">#REF!</definedName>
    <definedName name="ref_DG_ENTR_Cenelex_berthon" localSheetId="14">#REF!</definedName>
    <definedName name="ref_DG_ENTR_Cenelex_berthon" localSheetId="15">#REF!</definedName>
    <definedName name="ref_DG_ENTR_Cenelex_berthon" localSheetId="16">#REF!</definedName>
    <definedName name="ref_DG_ENTR_Cenelex_berthon" localSheetId="17">#REF!</definedName>
    <definedName name="ref_DG_ENTR_Cenelex_berthon" localSheetId="18">#REF!</definedName>
    <definedName name="ref_DG_ENTR_Cenelex_berthon" localSheetId="19">#REF!</definedName>
    <definedName name="ref_DG_ENTR_Cenelex_berthon" localSheetId="20">#REF!</definedName>
    <definedName name="ref_DG_ENTR_Cenelex_berthon" localSheetId="0">#REF!</definedName>
    <definedName name="ref_DG_ENTR_Cenelex_berthon">#REF!</definedName>
    <definedName name="ref_DG_FISH" localSheetId="14">#REF!</definedName>
    <definedName name="ref_DG_FISH" localSheetId="15">#REF!</definedName>
    <definedName name="ref_DG_FISH" localSheetId="16">#REF!</definedName>
    <definedName name="ref_DG_FISH" localSheetId="17">#REF!</definedName>
    <definedName name="ref_DG_FISH" localSheetId="18">#REF!</definedName>
    <definedName name="ref_DG_FISH" localSheetId="19">#REF!</definedName>
    <definedName name="ref_DG_FISH" localSheetId="20">#REF!</definedName>
    <definedName name="ref_DG_FISH" localSheetId="0">#REF!</definedName>
    <definedName name="ref_DG_FISH">#REF!</definedName>
    <definedName name="ref_DG_INFSO" localSheetId="14">#REF!</definedName>
    <definedName name="ref_DG_INFSO" localSheetId="15">#REF!</definedName>
    <definedName name="ref_DG_INFSO" localSheetId="16">#REF!</definedName>
    <definedName name="ref_DG_INFSO" localSheetId="17">#REF!</definedName>
    <definedName name="ref_DG_INFSO" localSheetId="18">#REF!</definedName>
    <definedName name="ref_DG_INFSO" localSheetId="19">#REF!</definedName>
    <definedName name="ref_DG_INFSO" localSheetId="20">#REF!</definedName>
    <definedName name="ref_DG_INFSO" localSheetId="0">#REF!</definedName>
    <definedName name="ref_DG_INFSO">#REF!</definedName>
    <definedName name="ref_DG_Relex" localSheetId="14">#REF!</definedName>
    <definedName name="ref_DG_Relex" localSheetId="15">#REF!</definedName>
    <definedName name="ref_DG_Relex" localSheetId="16">#REF!</definedName>
    <definedName name="ref_DG_Relex" localSheetId="17">#REF!</definedName>
    <definedName name="ref_DG_Relex" localSheetId="18">#REF!</definedName>
    <definedName name="ref_DG_Relex" localSheetId="19">#REF!</definedName>
    <definedName name="ref_DG_Relex" localSheetId="20">#REF!</definedName>
    <definedName name="ref_DG_Relex" localSheetId="0">#REF!</definedName>
    <definedName name="ref_DG_Relex">#REF!</definedName>
    <definedName name="ref_DG_RTD" localSheetId="14">#REF!</definedName>
    <definedName name="ref_DG_RTD" localSheetId="15">#REF!</definedName>
    <definedName name="ref_DG_RTD" localSheetId="16">#REF!</definedName>
    <definedName name="ref_DG_RTD" localSheetId="17">#REF!</definedName>
    <definedName name="ref_DG_RTD" localSheetId="18">#REF!</definedName>
    <definedName name="ref_DG_RTD" localSheetId="19">#REF!</definedName>
    <definedName name="ref_DG_RTD" localSheetId="20">#REF!</definedName>
    <definedName name="ref_DG_RTD" localSheetId="0">#REF!</definedName>
    <definedName name="ref_DG_RTD">#REF!</definedName>
    <definedName name="ref_DG_TREN" localSheetId="14">#REF!</definedName>
    <definedName name="ref_DG_TREN" localSheetId="15">#REF!</definedName>
    <definedName name="ref_DG_TREN" localSheetId="16">#REF!</definedName>
    <definedName name="ref_DG_TREN" localSheetId="17">#REF!</definedName>
    <definedName name="ref_DG_TREN" localSheetId="18">#REF!</definedName>
    <definedName name="ref_DG_TREN" localSheetId="19">#REF!</definedName>
    <definedName name="ref_DG_TREN" localSheetId="20">#REF!</definedName>
    <definedName name="ref_DG_TREN" localSheetId="0">#REF!</definedName>
    <definedName name="ref_DG_TREN">#REF!</definedName>
    <definedName name="ref_dubus" localSheetId="14">#REF!</definedName>
    <definedName name="ref_dubus" localSheetId="15">#REF!</definedName>
    <definedName name="ref_dubus" localSheetId="16">#REF!</definedName>
    <definedName name="ref_dubus" localSheetId="17">#REF!</definedName>
    <definedName name="ref_dubus" localSheetId="18">#REF!</definedName>
    <definedName name="ref_dubus" localSheetId="19">#REF!</definedName>
    <definedName name="ref_dubus" localSheetId="20">#REF!</definedName>
    <definedName name="ref_dubus" localSheetId="0">#REF!</definedName>
    <definedName name="ref_dubus">#REF!</definedName>
    <definedName name="ref_Eur_Parlament" localSheetId="14">#REF!</definedName>
    <definedName name="ref_Eur_Parlament" localSheetId="15">#REF!</definedName>
    <definedName name="ref_Eur_Parlament" localSheetId="16">#REF!</definedName>
    <definedName name="ref_Eur_Parlament" localSheetId="17">#REF!</definedName>
    <definedName name="ref_Eur_Parlament" localSheetId="18">#REF!</definedName>
    <definedName name="ref_Eur_Parlament" localSheetId="19">#REF!</definedName>
    <definedName name="ref_Eur_Parlament" localSheetId="20">#REF!</definedName>
    <definedName name="ref_Eur_Parlament" localSheetId="0">#REF!</definedName>
    <definedName name="ref_Eur_Parlament">#REF!</definedName>
    <definedName name="ref_JRC_ISPRA" localSheetId="14">#REF!</definedName>
    <definedName name="ref_JRC_ISPRA" localSheetId="15">#REF!</definedName>
    <definedName name="ref_JRC_ISPRA" localSheetId="16">#REF!</definedName>
    <definedName name="ref_JRC_ISPRA" localSheetId="17">#REF!</definedName>
    <definedName name="ref_JRC_ISPRA" localSheetId="18">#REF!</definedName>
    <definedName name="ref_JRC_ISPRA" localSheetId="19">#REF!</definedName>
    <definedName name="ref_JRC_ISPRA" localSheetId="20">#REF!</definedName>
    <definedName name="ref_JRC_ISPRA" localSheetId="0">#REF!</definedName>
    <definedName name="ref_JRC_ISPRA">#REF!</definedName>
    <definedName name="ref_OPOCE" localSheetId="14">#REF!</definedName>
    <definedName name="ref_OPOCE" localSheetId="15">#REF!</definedName>
    <definedName name="ref_OPOCE" localSheetId="16">#REF!</definedName>
    <definedName name="ref_OPOCE" localSheetId="17">#REF!</definedName>
    <definedName name="ref_OPOCE" localSheetId="18">#REF!</definedName>
    <definedName name="ref_OPOCE" localSheetId="19">#REF!</definedName>
    <definedName name="ref_OPOCE" localSheetId="20">#REF!</definedName>
    <definedName name="ref_OPOCE" localSheetId="0">#REF!</definedName>
    <definedName name="ref_OPOCE">#REF!</definedName>
    <definedName name="ref_structural_funds" localSheetId="14">#REF!</definedName>
    <definedName name="ref_structural_funds" localSheetId="15">#REF!</definedName>
    <definedName name="ref_structural_funds" localSheetId="16">#REF!</definedName>
    <definedName name="ref_structural_funds" localSheetId="17">#REF!</definedName>
    <definedName name="ref_structural_funds" localSheetId="18">#REF!</definedName>
    <definedName name="ref_structural_funds" localSheetId="19">#REF!</definedName>
    <definedName name="ref_structural_funds" localSheetId="20">#REF!</definedName>
    <definedName name="ref_structural_funds" localSheetId="0">#REF!</definedName>
    <definedName name="ref_structural_funds">#REF!</definedName>
    <definedName name="ref_TOTAL_RTD" localSheetId="14">#REF!</definedName>
    <definedName name="ref_TOTAL_RTD" localSheetId="15">#REF!</definedName>
    <definedName name="ref_TOTAL_RTD" localSheetId="16">#REF!</definedName>
    <definedName name="ref_TOTAL_RTD" localSheetId="17">#REF!</definedName>
    <definedName name="ref_TOTAL_RTD" localSheetId="18">#REF!</definedName>
    <definedName name="ref_TOTAL_RTD" localSheetId="19">#REF!</definedName>
    <definedName name="ref_TOTAL_RTD" localSheetId="20">#REF!</definedName>
    <definedName name="ref_TOTAL_RTD" localSheetId="0">#REF!</definedName>
    <definedName name="ref_TOTAL_RTD">#REF!</definedName>
    <definedName name="Rentflag">IF([26]Comparison!$B$7,"","not ")</definedName>
    <definedName name="ressources" localSheetId="14">#REF!</definedName>
    <definedName name="ressources" localSheetId="15">#REF!</definedName>
    <definedName name="ressources" localSheetId="16">#REF!</definedName>
    <definedName name="ressources" localSheetId="17">#REF!</definedName>
    <definedName name="ressources" localSheetId="18">#REF!</definedName>
    <definedName name="ressources" localSheetId="19">#REF!</definedName>
    <definedName name="ressources" localSheetId="20">#REF!</definedName>
    <definedName name="ressources" localSheetId="0">#REF!</definedName>
    <definedName name="ressources">#REF!</definedName>
    <definedName name="rpflux" localSheetId="14">#REF!</definedName>
    <definedName name="rpflux" localSheetId="15">#REF!</definedName>
    <definedName name="rpflux" localSheetId="16">#REF!</definedName>
    <definedName name="rpflux" localSheetId="17">#REF!</definedName>
    <definedName name="rpflux" localSheetId="18">#REF!</definedName>
    <definedName name="rpflux" localSheetId="19">#REF!</definedName>
    <definedName name="rpflux" localSheetId="20">#REF!</definedName>
    <definedName name="rpflux" localSheetId="0">#REF!</definedName>
    <definedName name="rpflux">#REF!</definedName>
    <definedName name="rptof" localSheetId="14">#REF!</definedName>
    <definedName name="rptof" localSheetId="15">#REF!</definedName>
    <definedName name="rptof" localSheetId="16">#REF!</definedName>
    <definedName name="rptof" localSheetId="17">#REF!</definedName>
    <definedName name="rptof" localSheetId="18">#REF!</definedName>
    <definedName name="rptof" localSheetId="19">#REF!</definedName>
    <definedName name="rptof" localSheetId="20">#REF!</definedName>
    <definedName name="rptof" localSheetId="0">#REF!</definedName>
    <definedName name="rptof">#REF!</definedName>
    <definedName name="rq" localSheetId="14">#REF!</definedName>
    <definedName name="rq" localSheetId="15">#REF!</definedName>
    <definedName name="rq" localSheetId="16">#REF!</definedName>
    <definedName name="rq" localSheetId="17">#REF!</definedName>
    <definedName name="rq" localSheetId="18">#REF!</definedName>
    <definedName name="rq" localSheetId="19">#REF!</definedName>
    <definedName name="rq" localSheetId="20">#REF!</definedName>
    <definedName name="rq" localSheetId="0">#REF!</definedName>
    <definedName name="rq">#REF!</definedName>
    <definedName name="shift">[27]Data_Shifted!$I$1</definedName>
    <definedName name="source" localSheetId="0">#REF!</definedName>
    <definedName name="source">#REF!</definedName>
    <definedName name="spanners_level1" localSheetId="14">#REF!</definedName>
    <definedName name="spanners_level1" localSheetId="15">#REF!</definedName>
    <definedName name="spanners_level1" localSheetId="16">#REF!</definedName>
    <definedName name="spanners_level1" localSheetId="17">#REF!</definedName>
    <definedName name="spanners_level1" localSheetId="18">#REF!</definedName>
    <definedName name="spanners_level1" localSheetId="19">#REF!</definedName>
    <definedName name="spanners_level1" localSheetId="20">#REF!</definedName>
    <definedName name="spanners_level1" localSheetId="0">#REF!</definedName>
    <definedName name="spanners_level1">#REF!</definedName>
    <definedName name="spanners_level2" localSheetId="14">#REF!</definedName>
    <definedName name="spanners_level2" localSheetId="15">#REF!</definedName>
    <definedName name="spanners_level2" localSheetId="16">#REF!</definedName>
    <definedName name="spanners_level2" localSheetId="17">#REF!</definedName>
    <definedName name="spanners_level2" localSheetId="18">#REF!</definedName>
    <definedName name="spanners_level2" localSheetId="19">#REF!</definedName>
    <definedName name="spanners_level2" localSheetId="20">#REF!</definedName>
    <definedName name="spanners_level2" localSheetId="0">#REF!</definedName>
    <definedName name="spanners_level2">#REF!</definedName>
    <definedName name="spanners_level3" localSheetId="14">#REF!</definedName>
    <definedName name="spanners_level3" localSheetId="15">#REF!</definedName>
    <definedName name="spanners_level3" localSheetId="16">#REF!</definedName>
    <definedName name="spanners_level3" localSheetId="17">#REF!</definedName>
    <definedName name="spanners_level3" localSheetId="18">#REF!</definedName>
    <definedName name="spanners_level3" localSheetId="19">#REF!</definedName>
    <definedName name="spanners_level3" localSheetId="20">#REF!</definedName>
    <definedName name="spanners_level3" localSheetId="0">#REF!</definedName>
    <definedName name="spanners_level3">#REF!</definedName>
    <definedName name="spanners_level4" localSheetId="14">#REF!</definedName>
    <definedName name="spanners_level4" localSheetId="15">#REF!</definedName>
    <definedName name="spanners_level4" localSheetId="16">#REF!</definedName>
    <definedName name="spanners_level4" localSheetId="17">#REF!</definedName>
    <definedName name="spanners_level4" localSheetId="18">#REF!</definedName>
    <definedName name="spanners_level4" localSheetId="19">#REF!</definedName>
    <definedName name="spanners_level4" localSheetId="20">#REF!</definedName>
    <definedName name="spanners_level4" localSheetId="0">#REF!</definedName>
    <definedName name="spanners_level4">#REF!</definedName>
    <definedName name="spanners_level5" localSheetId="14">#REF!</definedName>
    <definedName name="spanners_level5" localSheetId="15">#REF!</definedName>
    <definedName name="spanners_level5" localSheetId="16">#REF!</definedName>
    <definedName name="spanners_level5" localSheetId="17">#REF!</definedName>
    <definedName name="spanners_level5" localSheetId="18">#REF!</definedName>
    <definedName name="spanners_level5" localSheetId="19">#REF!</definedName>
    <definedName name="spanners_level5" localSheetId="20">#REF!</definedName>
    <definedName name="spanners_level5" localSheetId="0">#REF!</definedName>
    <definedName name="spanners_level5">#REF!</definedName>
    <definedName name="spanners_levelV" localSheetId="14">#REF!</definedName>
    <definedName name="spanners_levelV" localSheetId="15">#REF!</definedName>
    <definedName name="spanners_levelV" localSheetId="16">#REF!</definedName>
    <definedName name="spanners_levelV" localSheetId="17">#REF!</definedName>
    <definedName name="spanners_levelV" localSheetId="18">#REF!</definedName>
    <definedName name="spanners_levelV" localSheetId="19">#REF!</definedName>
    <definedName name="spanners_levelV" localSheetId="20">#REF!</definedName>
    <definedName name="spanners_levelV" localSheetId="0">#REF!</definedName>
    <definedName name="spanners_levelV">#REF!</definedName>
    <definedName name="spanners_levelX" localSheetId="14">#REF!</definedName>
    <definedName name="spanners_levelX" localSheetId="15">#REF!</definedName>
    <definedName name="spanners_levelX" localSheetId="16">#REF!</definedName>
    <definedName name="spanners_levelX" localSheetId="17">#REF!</definedName>
    <definedName name="spanners_levelX" localSheetId="18">#REF!</definedName>
    <definedName name="spanners_levelX" localSheetId="19">#REF!</definedName>
    <definedName name="spanners_levelX" localSheetId="20">#REF!</definedName>
    <definedName name="spanners_levelX" localSheetId="0">#REF!</definedName>
    <definedName name="spanners_levelX">#REF!</definedName>
    <definedName name="spanners_levelY" localSheetId="14">#REF!</definedName>
    <definedName name="spanners_levelY" localSheetId="15">#REF!</definedName>
    <definedName name="spanners_levelY" localSheetId="16">#REF!</definedName>
    <definedName name="spanners_levelY" localSheetId="17">#REF!</definedName>
    <definedName name="spanners_levelY" localSheetId="18">#REF!</definedName>
    <definedName name="spanners_levelY" localSheetId="19">#REF!</definedName>
    <definedName name="spanners_levelY" localSheetId="20">#REF!</definedName>
    <definedName name="spanners_levelY" localSheetId="0">#REF!</definedName>
    <definedName name="spanners_levelY">#REF!</definedName>
    <definedName name="spanners_levelZ" localSheetId="14">#REF!</definedName>
    <definedName name="spanners_levelZ" localSheetId="15">#REF!</definedName>
    <definedName name="spanners_levelZ" localSheetId="16">#REF!</definedName>
    <definedName name="spanners_levelZ" localSheetId="17">#REF!</definedName>
    <definedName name="spanners_levelZ" localSheetId="18">#REF!</definedName>
    <definedName name="spanners_levelZ" localSheetId="19">#REF!</definedName>
    <definedName name="spanners_levelZ" localSheetId="20">#REF!</definedName>
    <definedName name="spanners_levelZ" localSheetId="0">#REF!</definedName>
    <definedName name="spanners_levelZ">#REF!</definedName>
    <definedName name="SPSS">[28]Figure5.6!$B$2:$X$30</definedName>
    <definedName name="stub_lines" localSheetId="14">#REF!</definedName>
    <definedName name="stub_lines" localSheetId="15">#REF!</definedName>
    <definedName name="stub_lines" localSheetId="16">#REF!</definedName>
    <definedName name="stub_lines" localSheetId="17">#REF!</definedName>
    <definedName name="stub_lines" localSheetId="18">#REF!</definedName>
    <definedName name="stub_lines" localSheetId="19">#REF!</definedName>
    <definedName name="stub_lines" localSheetId="20">#REF!</definedName>
    <definedName name="stub_lines" localSheetId="0">#REF!</definedName>
    <definedName name="stub_lines">#REF!</definedName>
    <definedName name="STZN">#N/A</definedName>
    <definedName name="T_A4.3_W_2010">'[29]T_A4.6'!$A$8:$O$55</definedName>
    <definedName name="T_A4.6">'[29]T_A4.8 (Web)'!$A$8:$K$47</definedName>
    <definedName name="T3_L_TOT_MW">[30]T3_L_TOT_MW!$G$1:$M$315</definedName>
    <definedName name="T3_MW_2564">[30]T3_L_EDCAT_MW!$G$1:$N$853</definedName>
    <definedName name="T3_N_MW_2564">[30]T3_N_EDCAT_MW!$G$1:$N$857</definedName>
    <definedName name="T3_N_TOT_MW">[30]T3_N_TOT_MW!$G$1:$M$315</definedName>
    <definedName name="T4_N_EDCAT_MW" localSheetId="14">[31]T4_N_EDCAT_MW!#REF!</definedName>
    <definedName name="T4_N_EDCAT_MW" localSheetId="15">[31]T4_N_EDCAT_MW!#REF!</definedName>
    <definedName name="T4_N_EDCAT_MW" localSheetId="16">[31]T4_N_EDCAT_MW!#REF!</definedName>
    <definedName name="T4_N_EDCAT_MW" localSheetId="17">[31]T4_N_EDCAT_MW!#REF!</definedName>
    <definedName name="T4_N_EDCAT_MW" localSheetId="18">[31]T4_N_EDCAT_MW!#REF!</definedName>
    <definedName name="T4_N_EDCAT_MW" localSheetId="19">[31]T4_N_EDCAT_MW!#REF!</definedName>
    <definedName name="T4_N_EDCAT_MW" localSheetId="20">[31]T4_N_EDCAT_MW!#REF!</definedName>
    <definedName name="T4_N_EDCAT_MW" localSheetId="0">[31]T4_N_EDCAT_MW!#REF!</definedName>
    <definedName name="T4_N_EDCAT_MW">[31]T4_N_EDCAT_MW!#REF!</definedName>
    <definedName name="Table_DE.4b__Sources_of_private_wealth_accumulation_in_Germany__1870_2010___Multiplicative_decomposition" localSheetId="14">#REF!</definedName>
    <definedName name="Table_DE.4b__Sources_of_private_wealth_accumulation_in_Germany__1870_2010___Multiplicative_decomposition" localSheetId="15">#REF!</definedName>
    <definedName name="Table_DE.4b__Sources_of_private_wealth_accumulation_in_Germany__1870_2010___Multiplicative_decomposition" localSheetId="16">#REF!</definedName>
    <definedName name="Table_DE.4b__Sources_of_private_wealth_accumulation_in_Germany__1870_2010___Multiplicative_decomposition" localSheetId="17">#REF!</definedName>
    <definedName name="Table_DE.4b__Sources_of_private_wealth_accumulation_in_Germany__1870_2010___Multiplicative_decomposition" localSheetId="18">#REF!</definedName>
    <definedName name="Table_DE.4b__Sources_of_private_wealth_accumulation_in_Germany__1870_2010___Multiplicative_decomposition" localSheetId="19">#REF!</definedName>
    <definedName name="Table_DE.4b__Sources_of_private_wealth_accumulation_in_Germany__1870_2010___Multiplicative_decomposition" localSheetId="20">#REF!</definedName>
    <definedName name="Table_DE.4b__Sources_of_private_wealth_accumulation_in_Germany__1870_2010___Multiplicative_decomposition" localSheetId="0">#REF!</definedName>
    <definedName name="Table_DE.4b__Sources_of_private_wealth_accumulation_in_Germany__1870_2010___Multiplicative_decomposition">#REF!</definedName>
    <definedName name="tableJEL" localSheetId="14">#REF!</definedName>
    <definedName name="tableJEL" localSheetId="15">#REF!</definedName>
    <definedName name="tableJEL" localSheetId="16">#REF!</definedName>
    <definedName name="tableJEL" localSheetId="17">#REF!</definedName>
    <definedName name="tableJEL" localSheetId="18">#REF!</definedName>
    <definedName name="tableJEL" localSheetId="19">#REF!</definedName>
    <definedName name="tableJEL" localSheetId="20">#REF!</definedName>
    <definedName name="tableJEL" localSheetId="0">#REF!</definedName>
    <definedName name="tableJEL">#REF!</definedName>
    <definedName name="temp" localSheetId="14">#REF!</definedName>
    <definedName name="temp" localSheetId="15">#REF!</definedName>
    <definedName name="temp" localSheetId="16">#REF!</definedName>
    <definedName name="temp" localSheetId="17">#REF!</definedName>
    <definedName name="temp" localSheetId="18">#REF!</definedName>
    <definedName name="temp" localSheetId="19">#REF!</definedName>
    <definedName name="temp" localSheetId="20">#REF!</definedName>
    <definedName name="temp" localSheetId="0">#REF!</definedName>
    <definedName name="temp">#REF!</definedName>
    <definedName name="Template_Y1" localSheetId="0">#REF!</definedName>
    <definedName name="Template_Y1">#REF!</definedName>
    <definedName name="Template_Y10" localSheetId="0">#REF!</definedName>
    <definedName name="Template_Y10">#REF!</definedName>
    <definedName name="Template_Y2" localSheetId="0">#REF!</definedName>
    <definedName name="Template_Y2">#REF!</definedName>
    <definedName name="Template_Y3" localSheetId="0">#REF!</definedName>
    <definedName name="Template_Y3">#REF!</definedName>
    <definedName name="Template_Y4" localSheetId="0">#REF!</definedName>
    <definedName name="Template_Y4">#REF!</definedName>
    <definedName name="Template_Y5" localSheetId="0">#REF!</definedName>
    <definedName name="Template_Y5">#REF!</definedName>
    <definedName name="Template_Y6" localSheetId="0">#REF!</definedName>
    <definedName name="Template_Y6">#REF!</definedName>
    <definedName name="Template_Y7" localSheetId="0">#REF!</definedName>
    <definedName name="Template_Y7">#REF!</definedName>
    <definedName name="Template_Y8" localSheetId="0">#REF!</definedName>
    <definedName name="Template_Y8">#REF!</definedName>
    <definedName name="Template_Y9" localSheetId="0">#REF!</definedName>
    <definedName name="Template_Y9">#REF!</definedName>
    <definedName name="test" localSheetId="14">[6]Регион!#REF!</definedName>
    <definedName name="test" localSheetId="15">[6]Регион!#REF!</definedName>
    <definedName name="test" localSheetId="16">[6]Регион!#REF!</definedName>
    <definedName name="test" localSheetId="17">[6]Регион!#REF!</definedName>
    <definedName name="test" localSheetId="18">[6]Регион!#REF!</definedName>
    <definedName name="test" localSheetId="19">[6]Регион!#REF!</definedName>
    <definedName name="test" localSheetId="20">[6]Регион!#REF!</definedName>
    <definedName name="test" localSheetId="0">[6]Регион!#REF!</definedName>
    <definedName name="test">[6]Регион!#REF!</definedName>
    <definedName name="Title_A4.3_M_2009">'[29]T_A4.6'!$A$5:$O$5</definedName>
    <definedName name="titles" localSheetId="14">#REF!</definedName>
    <definedName name="titles" localSheetId="15">#REF!</definedName>
    <definedName name="titles" localSheetId="16">#REF!</definedName>
    <definedName name="titles" localSheetId="17">#REF!</definedName>
    <definedName name="titles" localSheetId="18">#REF!</definedName>
    <definedName name="titles" localSheetId="19">#REF!</definedName>
    <definedName name="titles" localSheetId="20">#REF!</definedName>
    <definedName name="titles" localSheetId="0">#REF!</definedName>
    <definedName name="titles">#REF!</definedName>
    <definedName name="totals" localSheetId="14">#REF!</definedName>
    <definedName name="totals" localSheetId="15">#REF!</definedName>
    <definedName name="totals" localSheetId="16">#REF!</definedName>
    <definedName name="totals" localSheetId="17">#REF!</definedName>
    <definedName name="totals" localSheetId="18">#REF!</definedName>
    <definedName name="totals" localSheetId="19">#REF!</definedName>
    <definedName name="totals" localSheetId="20">#REF!</definedName>
    <definedName name="totals" localSheetId="0">#REF!</definedName>
    <definedName name="totals">#REF!</definedName>
    <definedName name="toto">'[32]Graph 3.7.a'!$B$125:$C$151</definedName>
    <definedName name="toto1">[33]Data5.11a!$B$3:$C$34</definedName>
    <definedName name="tt" localSheetId="14">#REF!</definedName>
    <definedName name="tt" localSheetId="15">#REF!</definedName>
    <definedName name="tt" localSheetId="16">#REF!</definedName>
    <definedName name="tt" localSheetId="17">#REF!</definedName>
    <definedName name="tt" localSheetId="18">#REF!</definedName>
    <definedName name="tt" localSheetId="19">#REF!</definedName>
    <definedName name="tt" localSheetId="20">#REF!</definedName>
    <definedName name="tt" localSheetId="0">#REF!</definedName>
    <definedName name="tt">#REF!</definedName>
    <definedName name="UHRN96">#N/A</definedName>
    <definedName name="unite" localSheetId="0">#REF!</definedName>
    <definedName name="unite">#REF!</definedName>
    <definedName name="valuevx">42.314159</definedName>
    <definedName name="weight">[34]F5_W!$A$1:$C$33</definedName>
    <definedName name="xxx" localSheetId="14">#REF!</definedName>
    <definedName name="xxx" localSheetId="15">#REF!</definedName>
    <definedName name="xxx" localSheetId="16">#REF!</definedName>
    <definedName name="xxx" localSheetId="17">#REF!</definedName>
    <definedName name="xxx" localSheetId="18">#REF!</definedName>
    <definedName name="xxx" localSheetId="19">#REF!</definedName>
    <definedName name="xxx" localSheetId="20">#REF!</definedName>
    <definedName name="xxx" localSheetId="0">#REF!</definedName>
    <definedName name="xxx">#REF!</definedName>
    <definedName name="xxxx" localSheetId="14">#REF!</definedName>
    <definedName name="xxxx" localSheetId="15">#REF!</definedName>
    <definedName name="xxxx" localSheetId="16">#REF!</definedName>
    <definedName name="xxxx" localSheetId="17">#REF!</definedName>
    <definedName name="xxxx" localSheetId="18">#REF!</definedName>
    <definedName name="xxxx" localSheetId="19">#REF!</definedName>
    <definedName name="xxxx" localSheetId="20">#REF!</definedName>
    <definedName name="xxxx" localSheetId="0">#REF!</definedName>
    <definedName name="xxxx">#REF!</definedName>
    <definedName name="Year">[26]Output!$C$4:$C$38</definedName>
    <definedName name="YearLabel">[26]Output!$B$15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8" l="1"/>
  <c r="E76" i="18"/>
  <c r="E75" i="18"/>
  <c r="D76" i="18"/>
  <c r="D75" i="18"/>
  <c r="C75" i="18"/>
  <c r="B76" i="18"/>
  <c r="B75" i="18"/>
  <c r="C29" i="24" l="1"/>
  <c r="F241" i="4"/>
  <c r="F240" i="4"/>
  <c r="B240" i="4"/>
  <c r="F239" i="4"/>
  <c r="F238" i="4"/>
  <c r="F237" i="4"/>
  <c r="B237" i="4"/>
  <c r="F236" i="4"/>
  <c r="E236" i="4"/>
  <c r="F235" i="4"/>
  <c r="B235" i="4"/>
  <c r="F234" i="4"/>
  <c r="F233" i="4"/>
  <c r="E233" i="4"/>
  <c r="D233" i="4"/>
  <c r="F232" i="4"/>
  <c r="B232" i="4"/>
  <c r="F231" i="4"/>
  <c r="F230" i="4"/>
  <c r="E230" i="4"/>
  <c r="D230" i="4"/>
  <c r="C230" i="4"/>
  <c r="B230" i="4"/>
  <c r="B238" i="4" s="1"/>
  <c r="F226" i="4"/>
  <c r="B226" i="4"/>
  <c r="F225" i="4"/>
  <c r="E225" i="4"/>
  <c r="D225" i="4"/>
  <c r="C225" i="4"/>
  <c r="B225" i="4"/>
  <c r="F224" i="4"/>
  <c r="D224" i="4"/>
  <c r="C224" i="4"/>
  <c r="B224" i="4"/>
  <c r="F223" i="4"/>
  <c r="F222" i="4"/>
  <c r="E222" i="4"/>
  <c r="D222" i="4"/>
  <c r="C222" i="4"/>
  <c r="B222" i="4"/>
  <c r="F221" i="4"/>
  <c r="C221" i="4"/>
  <c r="B221" i="4"/>
  <c r="F220" i="4"/>
  <c r="E220" i="4"/>
  <c r="D220" i="4"/>
  <c r="C220" i="4"/>
  <c r="F219" i="4"/>
  <c r="E219" i="4"/>
  <c r="D219" i="4"/>
  <c r="C219" i="4"/>
  <c r="B219" i="4"/>
  <c r="F218" i="4"/>
  <c r="B218" i="4"/>
  <c r="F217" i="4"/>
  <c r="E217" i="4"/>
  <c r="D217" i="4"/>
  <c r="C217" i="4"/>
  <c r="B217" i="4"/>
  <c r="F216" i="4"/>
  <c r="D216" i="4"/>
  <c r="C216" i="4"/>
  <c r="B216" i="4"/>
  <c r="F215" i="4"/>
  <c r="E215" i="4"/>
  <c r="E223" i="4" s="1"/>
  <c r="D215" i="4"/>
  <c r="D223" i="4" s="1"/>
  <c r="C215" i="4"/>
  <c r="C223" i="4" s="1"/>
  <c r="B215" i="4"/>
  <c r="B220" i="4" s="1"/>
  <c r="F211" i="4"/>
  <c r="D211" i="4"/>
  <c r="F210" i="4"/>
  <c r="C210" i="4"/>
  <c r="B210" i="4"/>
  <c r="F209" i="4"/>
  <c r="E209" i="4"/>
  <c r="F208" i="4"/>
  <c r="F207" i="4"/>
  <c r="B207" i="4"/>
  <c r="F206" i="4"/>
  <c r="D206" i="4"/>
  <c r="F205" i="4"/>
  <c r="C205" i="4"/>
  <c r="B205" i="4"/>
  <c r="F204" i="4"/>
  <c r="F203" i="4"/>
  <c r="D203" i="4"/>
  <c r="F202" i="4"/>
  <c r="C202" i="4"/>
  <c r="B202" i="4"/>
  <c r="F201" i="4"/>
  <c r="E201" i="4"/>
  <c r="F200" i="4"/>
  <c r="E200" i="4"/>
  <c r="E206" i="4" s="1"/>
  <c r="D200" i="4"/>
  <c r="D205" i="4" s="1"/>
  <c r="C200" i="4"/>
  <c r="B200" i="4"/>
  <c r="F196" i="4"/>
  <c r="B196" i="4"/>
  <c r="F195" i="4"/>
  <c r="E195" i="4"/>
  <c r="D195" i="4"/>
  <c r="C195" i="4"/>
  <c r="B195" i="4"/>
  <c r="F194" i="4"/>
  <c r="D194" i="4"/>
  <c r="C194" i="4"/>
  <c r="B194" i="4"/>
  <c r="F193" i="4"/>
  <c r="F192" i="4"/>
  <c r="E192" i="4"/>
  <c r="D192" i="4"/>
  <c r="C192" i="4"/>
  <c r="B192" i="4"/>
  <c r="F191" i="4"/>
  <c r="C191" i="4"/>
  <c r="B191" i="4"/>
  <c r="F190" i="4"/>
  <c r="E190" i="4"/>
  <c r="D190" i="4"/>
  <c r="C190" i="4"/>
  <c r="F189" i="4"/>
  <c r="E189" i="4"/>
  <c r="D189" i="4"/>
  <c r="C189" i="4"/>
  <c r="B189" i="4"/>
  <c r="F188" i="4"/>
  <c r="B188" i="4"/>
  <c r="F187" i="4"/>
  <c r="E187" i="4"/>
  <c r="D187" i="4"/>
  <c r="C187" i="4"/>
  <c r="B187" i="4"/>
  <c r="F186" i="4"/>
  <c r="D186" i="4"/>
  <c r="C186" i="4"/>
  <c r="B186" i="4"/>
  <c r="F185" i="4"/>
  <c r="E185" i="4"/>
  <c r="E193" i="4" s="1"/>
  <c r="D185" i="4"/>
  <c r="D193" i="4" s="1"/>
  <c r="C185" i="4"/>
  <c r="C193" i="4" s="1"/>
  <c r="B185" i="4"/>
  <c r="B190" i="4" s="1"/>
  <c r="F181" i="4"/>
  <c r="F180" i="4"/>
  <c r="C180" i="4"/>
  <c r="F179" i="4"/>
  <c r="F178" i="4"/>
  <c r="B178" i="4"/>
  <c r="F177" i="4"/>
  <c r="F176" i="4"/>
  <c r="F175" i="4"/>
  <c r="C175" i="4"/>
  <c r="F174" i="4"/>
  <c r="F173" i="4"/>
  <c r="F172" i="4"/>
  <c r="C172" i="4"/>
  <c r="F171" i="4"/>
  <c r="F170" i="4"/>
  <c r="E170" i="4"/>
  <c r="D170" i="4"/>
  <c r="D175" i="4" s="1"/>
  <c r="C170" i="4"/>
  <c r="B170" i="4"/>
  <c r="B177" i="4" s="1"/>
  <c r="F166" i="4"/>
  <c r="B166" i="4"/>
  <c r="F165" i="4"/>
  <c r="E165" i="4"/>
  <c r="D165" i="4"/>
  <c r="C165" i="4"/>
  <c r="B165" i="4"/>
  <c r="F164" i="4"/>
  <c r="D164" i="4"/>
  <c r="C164" i="4"/>
  <c r="B164" i="4"/>
  <c r="F163" i="4"/>
  <c r="F162" i="4"/>
  <c r="E162" i="4"/>
  <c r="D162" i="4"/>
  <c r="C162" i="4"/>
  <c r="B162" i="4"/>
  <c r="F161" i="4"/>
  <c r="C161" i="4"/>
  <c r="B161" i="4"/>
  <c r="F160" i="4"/>
  <c r="E160" i="4"/>
  <c r="D160" i="4"/>
  <c r="C160" i="4"/>
  <c r="F159" i="4"/>
  <c r="E159" i="4"/>
  <c r="D159" i="4"/>
  <c r="C159" i="4"/>
  <c r="B159" i="4"/>
  <c r="F158" i="4"/>
  <c r="B158" i="4"/>
  <c r="F157" i="4"/>
  <c r="E157" i="4"/>
  <c r="D157" i="4"/>
  <c r="C157" i="4"/>
  <c r="B157" i="4"/>
  <c r="F156" i="4"/>
  <c r="D156" i="4"/>
  <c r="C156" i="4"/>
  <c r="B156" i="4"/>
  <c r="F155" i="4"/>
  <c r="E155" i="4"/>
  <c r="E163" i="4" s="1"/>
  <c r="D155" i="4"/>
  <c r="D163" i="4" s="1"/>
  <c r="C155" i="4"/>
  <c r="C163" i="4" s="1"/>
  <c r="B155" i="4"/>
  <c r="B160" i="4" s="1"/>
  <c r="F151" i="4"/>
  <c r="D151" i="4"/>
  <c r="F150" i="4"/>
  <c r="F149" i="4"/>
  <c r="F148" i="4"/>
  <c r="C148" i="4"/>
  <c r="F147" i="4"/>
  <c r="B147" i="4"/>
  <c r="F146" i="4"/>
  <c r="D146" i="4"/>
  <c r="F145" i="4"/>
  <c r="F144" i="4"/>
  <c r="F143" i="4"/>
  <c r="D143" i="4"/>
  <c r="F142" i="4"/>
  <c r="F141" i="4"/>
  <c r="F140" i="4"/>
  <c r="E140" i="4"/>
  <c r="D140" i="4"/>
  <c r="C140" i="4"/>
  <c r="B140" i="4"/>
  <c r="B150" i="4" s="1"/>
  <c r="F136" i="4"/>
  <c r="B136" i="4"/>
  <c r="F135" i="4"/>
  <c r="E135" i="4"/>
  <c r="D135" i="4"/>
  <c r="C135" i="4"/>
  <c r="B135" i="4"/>
  <c r="F134" i="4"/>
  <c r="D134" i="4"/>
  <c r="C134" i="4"/>
  <c r="B134" i="4"/>
  <c r="F133" i="4"/>
  <c r="F132" i="4"/>
  <c r="E132" i="4"/>
  <c r="D132" i="4"/>
  <c r="C132" i="4"/>
  <c r="B132" i="4"/>
  <c r="F131" i="4"/>
  <c r="C131" i="4"/>
  <c r="B131" i="4"/>
  <c r="F130" i="4"/>
  <c r="E130" i="4"/>
  <c r="D130" i="4"/>
  <c r="C130" i="4"/>
  <c r="F129" i="4"/>
  <c r="E129" i="4"/>
  <c r="D129" i="4"/>
  <c r="C129" i="4"/>
  <c r="B129" i="4"/>
  <c r="F128" i="4"/>
  <c r="B128" i="4"/>
  <c r="F127" i="4"/>
  <c r="E127" i="4"/>
  <c r="D127" i="4"/>
  <c r="C127" i="4"/>
  <c r="B127" i="4"/>
  <c r="F126" i="4"/>
  <c r="D126" i="4"/>
  <c r="C126" i="4"/>
  <c r="B126" i="4"/>
  <c r="F125" i="4"/>
  <c r="E125" i="4"/>
  <c r="E133" i="4" s="1"/>
  <c r="D125" i="4"/>
  <c r="D133" i="4" s="1"/>
  <c r="C125" i="4"/>
  <c r="C133" i="4" s="1"/>
  <c r="B125" i="4"/>
  <c r="B130" i="4" s="1"/>
  <c r="F121" i="4"/>
  <c r="E121" i="4"/>
  <c r="F120" i="4"/>
  <c r="C120" i="4"/>
  <c r="F119" i="4"/>
  <c r="E119" i="4"/>
  <c r="F118" i="4"/>
  <c r="F117" i="4"/>
  <c r="B117" i="4"/>
  <c r="F116" i="4"/>
  <c r="E116" i="4"/>
  <c r="F115" i="4"/>
  <c r="D115" i="4"/>
  <c r="C115" i="4"/>
  <c r="F114" i="4"/>
  <c r="F113" i="4"/>
  <c r="E113" i="4"/>
  <c r="F112" i="4"/>
  <c r="C112" i="4"/>
  <c r="F111" i="4"/>
  <c r="E111" i="4"/>
  <c r="F110" i="4"/>
  <c r="E110" i="4"/>
  <c r="D110" i="4"/>
  <c r="C110" i="4"/>
  <c r="B110" i="4"/>
  <c r="B120" i="4" s="1"/>
  <c r="F106" i="4"/>
  <c r="B106" i="4"/>
  <c r="F105" i="4"/>
  <c r="E105" i="4"/>
  <c r="D105" i="4"/>
  <c r="C105" i="4"/>
  <c r="B105" i="4"/>
  <c r="F104" i="4"/>
  <c r="D104" i="4"/>
  <c r="C104" i="4"/>
  <c r="B104" i="4"/>
  <c r="F103" i="4"/>
  <c r="F102" i="4"/>
  <c r="E102" i="4"/>
  <c r="D102" i="4"/>
  <c r="C102" i="4"/>
  <c r="B102" i="4"/>
  <c r="F101" i="4"/>
  <c r="C101" i="4"/>
  <c r="B101" i="4"/>
  <c r="F100" i="4"/>
  <c r="E100" i="4"/>
  <c r="D100" i="4"/>
  <c r="C100" i="4"/>
  <c r="F99" i="4"/>
  <c r="E99" i="4"/>
  <c r="D99" i="4"/>
  <c r="C99" i="4"/>
  <c r="B99" i="4"/>
  <c r="F98" i="4"/>
  <c r="B98" i="4"/>
  <c r="F97" i="4"/>
  <c r="E97" i="4"/>
  <c r="D97" i="4"/>
  <c r="C97" i="4"/>
  <c r="B97" i="4"/>
  <c r="F96" i="4"/>
  <c r="D96" i="4"/>
  <c r="C96" i="4"/>
  <c r="B96" i="4"/>
  <c r="F95" i="4"/>
  <c r="E95" i="4"/>
  <c r="E103" i="4" s="1"/>
  <c r="D95" i="4"/>
  <c r="D103" i="4" s="1"/>
  <c r="C95" i="4"/>
  <c r="C103" i="4" s="1"/>
  <c r="B95" i="4"/>
  <c r="B100" i="4" s="1"/>
  <c r="F91" i="4"/>
  <c r="E91" i="4"/>
  <c r="D91" i="4"/>
  <c r="B91" i="4"/>
  <c r="F90" i="4"/>
  <c r="C90" i="4"/>
  <c r="F89" i="4"/>
  <c r="E89" i="4"/>
  <c r="D89" i="4"/>
  <c r="F88" i="4"/>
  <c r="E88" i="4"/>
  <c r="D88" i="4"/>
  <c r="C88" i="4"/>
  <c r="F87" i="4"/>
  <c r="F86" i="4"/>
  <c r="E86" i="4"/>
  <c r="D86" i="4"/>
  <c r="C86" i="4"/>
  <c r="F85" i="4"/>
  <c r="F84" i="4"/>
  <c r="E84" i="4"/>
  <c r="F83" i="4"/>
  <c r="E83" i="4"/>
  <c r="D83" i="4"/>
  <c r="F82" i="4"/>
  <c r="F81" i="4"/>
  <c r="E81" i="4"/>
  <c r="D81" i="4"/>
  <c r="F80" i="4"/>
  <c r="E80" i="4"/>
  <c r="D80" i="4"/>
  <c r="C80" i="4"/>
  <c r="C91" i="4" s="1"/>
  <c r="B80" i="4"/>
  <c r="F76" i="4"/>
  <c r="B76" i="4"/>
  <c r="F75" i="4"/>
  <c r="D75" i="4"/>
  <c r="C75" i="4"/>
  <c r="B75" i="4"/>
  <c r="F74" i="4"/>
  <c r="D74" i="4"/>
  <c r="C74" i="4"/>
  <c r="B74" i="4"/>
  <c r="F73" i="4"/>
  <c r="F72" i="4"/>
  <c r="D72" i="4"/>
  <c r="C72" i="4"/>
  <c r="B72" i="4"/>
  <c r="F71" i="4"/>
  <c r="C71" i="4"/>
  <c r="B71" i="4"/>
  <c r="F70" i="4"/>
  <c r="D70" i="4"/>
  <c r="C70" i="4"/>
  <c r="F69" i="4"/>
  <c r="E69" i="4"/>
  <c r="D69" i="4"/>
  <c r="C69" i="4"/>
  <c r="B69" i="4"/>
  <c r="F68" i="4"/>
  <c r="B68" i="4"/>
  <c r="F67" i="4"/>
  <c r="D67" i="4"/>
  <c r="C67" i="4"/>
  <c r="B67" i="4"/>
  <c r="F66" i="4"/>
  <c r="D66" i="4"/>
  <c r="C66" i="4"/>
  <c r="B66" i="4"/>
  <c r="F65" i="4"/>
  <c r="E65" i="4"/>
  <c r="D65" i="4"/>
  <c r="D73" i="4" s="1"/>
  <c r="C65" i="4"/>
  <c r="C73" i="4" s="1"/>
  <c r="B65" i="4"/>
  <c r="B70" i="4" s="1"/>
  <c r="F61" i="4"/>
  <c r="C61" i="4"/>
  <c r="B61" i="4"/>
  <c r="F60" i="4"/>
  <c r="C60" i="4"/>
  <c r="B60" i="4"/>
  <c r="F59" i="4"/>
  <c r="D59" i="4"/>
  <c r="F58" i="4"/>
  <c r="C58" i="4"/>
  <c r="B58" i="4"/>
  <c r="F57" i="4"/>
  <c r="B57" i="4"/>
  <c r="F56" i="4"/>
  <c r="E56" i="4"/>
  <c r="F55" i="4"/>
  <c r="C55" i="4"/>
  <c r="B55" i="4"/>
  <c r="F54" i="4"/>
  <c r="F53" i="4"/>
  <c r="C53" i="4"/>
  <c r="B53" i="4"/>
  <c r="F52" i="4"/>
  <c r="C52" i="4"/>
  <c r="F51" i="4"/>
  <c r="C51" i="4"/>
  <c r="F50" i="4"/>
  <c r="E50" i="4"/>
  <c r="D50" i="4"/>
  <c r="C50" i="4"/>
  <c r="B50" i="4"/>
  <c r="F46" i="4"/>
  <c r="B46" i="4"/>
  <c r="F45" i="4"/>
  <c r="D45" i="4"/>
  <c r="C45" i="4"/>
  <c r="B45" i="4"/>
  <c r="F44" i="4"/>
  <c r="D44" i="4"/>
  <c r="C44" i="4"/>
  <c r="B44" i="4"/>
  <c r="F43" i="4"/>
  <c r="E43" i="4"/>
  <c r="F42" i="4"/>
  <c r="D42" i="4"/>
  <c r="C42" i="4"/>
  <c r="B42" i="4"/>
  <c r="F41" i="4"/>
  <c r="C41" i="4"/>
  <c r="B41" i="4"/>
  <c r="F40" i="4"/>
  <c r="D40" i="4"/>
  <c r="C40" i="4"/>
  <c r="F39" i="4"/>
  <c r="D39" i="4"/>
  <c r="C39" i="4"/>
  <c r="B39" i="4"/>
  <c r="F38" i="4"/>
  <c r="B38" i="4"/>
  <c r="F37" i="4"/>
  <c r="D37" i="4"/>
  <c r="C37" i="4"/>
  <c r="B37" i="4"/>
  <c r="F36" i="4"/>
  <c r="D36" i="4"/>
  <c r="C36" i="4"/>
  <c r="B36" i="4"/>
  <c r="F35" i="4"/>
  <c r="E35" i="4"/>
  <c r="E45" i="4" s="1"/>
  <c r="D35" i="4"/>
  <c r="C35" i="4"/>
  <c r="C43" i="4" s="1"/>
  <c r="B35" i="4"/>
  <c r="B40" i="4" s="1"/>
  <c r="F31" i="4"/>
  <c r="E31" i="4"/>
  <c r="D31" i="4"/>
  <c r="C31" i="4"/>
  <c r="B31" i="4"/>
  <c r="F30" i="4"/>
  <c r="F29" i="4"/>
  <c r="E29" i="4"/>
  <c r="D29" i="4"/>
  <c r="C29" i="4"/>
  <c r="F28" i="4"/>
  <c r="F27" i="4"/>
  <c r="E27" i="4"/>
  <c r="B27" i="4"/>
  <c r="F26" i="4"/>
  <c r="F25" i="4"/>
  <c r="D25" i="4"/>
  <c r="C25" i="4"/>
  <c r="B25" i="4"/>
  <c r="F24" i="4"/>
  <c r="E24" i="4"/>
  <c r="F23" i="4"/>
  <c r="E23" i="4"/>
  <c r="D23" i="4"/>
  <c r="C23" i="4"/>
  <c r="B23" i="4"/>
  <c r="F22" i="4"/>
  <c r="F21" i="4"/>
  <c r="E21" i="4"/>
  <c r="D21" i="4"/>
  <c r="C21" i="4"/>
  <c r="F20" i="4"/>
  <c r="E20" i="4"/>
  <c r="D20" i="4"/>
  <c r="D24" i="4" s="1"/>
  <c r="C20" i="4"/>
  <c r="B20" i="4"/>
  <c r="F16" i="4"/>
  <c r="E16" i="4"/>
  <c r="B16" i="4"/>
  <c r="F15" i="4"/>
  <c r="D15" i="4"/>
  <c r="B15" i="4"/>
  <c r="F14" i="4"/>
  <c r="D14" i="4"/>
  <c r="C14" i="4"/>
  <c r="B14" i="4"/>
  <c r="F13" i="4"/>
  <c r="D13" i="4"/>
  <c r="F12" i="4"/>
  <c r="D12" i="4"/>
  <c r="C12" i="4"/>
  <c r="B12" i="4"/>
  <c r="F11" i="4"/>
  <c r="D11" i="4"/>
  <c r="C11" i="4"/>
  <c r="B11" i="4"/>
  <c r="F10" i="4"/>
  <c r="E10" i="4"/>
  <c r="D10" i="4"/>
  <c r="F9" i="4"/>
  <c r="D9" i="4"/>
  <c r="C9" i="4"/>
  <c r="B9" i="4"/>
  <c r="F8" i="4"/>
  <c r="D8" i="4"/>
  <c r="B8" i="4"/>
  <c r="F7" i="4"/>
  <c r="D7" i="4"/>
  <c r="C7" i="4"/>
  <c r="F6" i="4"/>
  <c r="D6" i="4"/>
  <c r="C6" i="4"/>
  <c r="B6" i="4"/>
  <c r="F5" i="4"/>
  <c r="E5" i="4"/>
  <c r="D5" i="4"/>
  <c r="D16" i="4" s="1"/>
  <c r="C5" i="4"/>
  <c r="C15" i="4" s="1"/>
  <c r="B5" i="4"/>
  <c r="B13" i="4" s="1"/>
  <c r="F241" i="12"/>
  <c r="D241" i="12"/>
  <c r="C241" i="12"/>
  <c r="F240" i="12"/>
  <c r="F239" i="12"/>
  <c r="E239" i="12"/>
  <c r="D239" i="12"/>
  <c r="F238" i="12"/>
  <c r="C238" i="12"/>
  <c r="B238" i="12"/>
  <c r="F237" i="12"/>
  <c r="F236" i="12"/>
  <c r="E236" i="12"/>
  <c r="D236" i="12"/>
  <c r="F235" i="12"/>
  <c r="D235" i="12"/>
  <c r="B235" i="12"/>
  <c r="F234" i="12"/>
  <c r="E234" i="12"/>
  <c r="F233" i="12"/>
  <c r="D233" i="12"/>
  <c r="F232" i="12"/>
  <c r="F231" i="12"/>
  <c r="E231" i="12"/>
  <c r="D231" i="12"/>
  <c r="F230" i="12"/>
  <c r="E230" i="12"/>
  <c r="E237" i="12" s="1"/>
  <c r="D230" i="12"/>
  <c r="D234" i="12" s="1"/>
  <c r="C230" i="12"/>
  <c r="B230" i="12"/>
  <c r="F226" i="12"/>
  <c r="B226" i="12"/>
  <c r="F225" i="12"/>
  <c r="E225" i="12"/>
  <c r="D225" i="12"/>
  <c r="C225" i="12"/>
  <c r="F224" i="12"/>
  <c r="D224" i="12"/>
  <c r="C224" i="12"/>
  <c r="B224" i="12"/>
  <c r="F223" i="12"/>
  <c r="E223" i="12"/>
  <c r="F222" i="12"/>
  <c r="D222" i="12"/>
  <c r="C222" i="12"/>
  <c r="B222" i="12"/>
  <c r="F221" i="12"/>
  <c r="D221" i="12"/>
  <c r="C221" i="12"/>
  <c r="F220" i="12"/>
  <c r="E220" i="12"/>
  <c r="D220" i="12"/>
  <c r="F219" i="12"/>
  <c r="D219" i="12"/>
  <c r="C219" i="12"/>
  <c r="B219" i="12"/>
  <c r="F218" i="12"/>
  <c r="D218" i="12"/>
  <c r="B218" i="12"/>
  <c r="F217" i="12"/>
  <c r="D217" i="12"/>
  <c r="C217" i="12"/>
  <c r="F216" i="12"/>
  <c r="D216" i="12"/>
  <c r="C216" i="12"/>
  <c r="B216" i="12"/>
  <c r="F215" i="12"/>
  <c r="E215" i="12"/>
  <c r="D215" i="12"/>
  <c r="D223" i="12" s="1"/>
  <c r="C215" i="12"/>
  <c r="C220" i="12" s="1"/>
  <c r="B215" i="12"/>
  <c r="B225" i="12" s="1"/>
  <c r="F211" i="12"/>
  <c r="D211" i="12"/>
  <c r="C211" i="12"/>
  <c r="F210" i="12"/>
  <c r="F209" i="12"/>
  <c r="E209" i="12"/>
  <c r="D209" i="12"/>
  <c r="F208" i="12"/>
  <c r="C208" i="12"/>
  <c r="B208" i="12"/>
  <c r="F207" i="12"/>
  <c r="F206" i="12"/>
  <c r="E206" i="12"/>
  <c r="D206" i="12"/>
  <c r="C206" i="12"/>
  <c r="F205" i="12"/>
  <c r="D205" i="12"/>
  <c r="B205" i="12"/>
  <c r="F204" i="12"/>
  <c r="E204" i="12"/>
  <c r="F203" i="12"/>
  <c r="D203" i="12"/>
  <c r="C203" i="12"/>
  <c r="F202" i="12"/>
  <c r="F201" i="12"/>
  <c r="E201" i="12"/>
  <c r="D201" i="12"/>
  <c r="F200" i="12"/>
  <c r="E200" i="12"/>
  <c r="E207" i="12" s="1"/>
  <c r="D200" i="12"/>
  <c r="D204" i="12" s="1"/>
  <c r="C200" i="12"/>
  <c r="B200" i="12"/>
  <c r="B211" i="12" s="1"/>
  <c r="F196" i="12"/>
  <c r="B196" i="12"/>
  <c r="F195" i="12"/>
  <c r="E195" i="12"/>
  <c r="D195" i="12"/>
  <c r="C195" i="12"/>
  <c r="F194" i="12"/>
  <c r="D194" i="12"/>
  <c r="C194" i="12"/>
  <c r="B194" i="12"/>
  <c r="F193" i="12"/>
  <c r="E193" i="12"/>
  <c r="F192" i="12"/>
  <c r="D192" i="12"/>
  <c r="C192" i="12"/>
  <c r="B192" i="12"/>
  <c r="F191" i="12"/>
  <c r="C191" i="12"/>
  <c r="B191" i="12"/>
  <c r="F190" i="12"/>
  <c r="E190" i="12"/>
  <c r="D190" i="12"/>
  <c r="F189" i="12"/>
  <c r="D189" i="12"/>
  <c r="C189" i="12"/>
  <c r="B189" i="12"/>
  <c r="F188" i="12"/>
  <c r="B188" i="12"/>
  <c r="F187" i="12"/>
  <c r="D187" i="12"/>
  <c r="C187" i="12"/>
  <c r="F186" i="12"/>
  <c r="D186" i="12"/>
  <c r="C186" i="12"/>
  <c r="B186" i="12"/>
  <c r="F185" i="12"/>
  <c r="E185" i="12"/>
  <c r="D185" i="12"/>
  <c r="D193" i="12" s="1"/>
  <c r="C185" i="12"/>
  <c r="C190" i="12" s="1"/>
  <c r="B185" i="12"/>
  <c r="B195" i="12" s="1"/>
  <c r="F181" i="12"/>
  <c r="D181" i="12"/>
  <c r="B181" i="12"/>
  <c r="F180" i="12"/>
  <c r="F179" i="12"/>
  <c r="E179" i="12"/>
  <c r="D179" i="12"/>
  <c r="F178" i="12"/>
  <c r="B178" i="12"/>
  <c r="F177" i="12"/>
  <c r="F176" i="12"/>
  <c r="E176" i="12"/>
  <c r="D176" i="12"/>
  <c r="F175" i="12"/>
  <c r="B175" i="12"/>
  <c r="F174" i="12"/>
  <c r="E174" i="12"/>
  <c r="F173" i="12"/>
  <c r="D173" i="12"/>
  <c r="B173" i="12"/>
  <c r="F172" i="12"/>
  <c r="F171" i="12"/>
  <c r="E171" i="12"/>
  <c r="D171" i="12"/>
  <c r="F170" i="12"/>
  <c r="E170" i="12"/>
  <c r="E177" i="12" s="1"/>
  <c r="D170" i="12"/>
  <c r="D174" i="12" s="1"/>
  <c r="C170" i="12"/>
  <c r="B170" i="12"/>
  <c r="F166" i="12"/>
  <c r="F165" i="12"/>
  <c r="E165" i="12"/>
  <c r="D165" i="12"/>
  <c r="C165" i="12"/>
  <c r="F164" i="12"/>
  <c r="B164" i="12"/>
  <c r="F163" i="12"/>
  <c r="E163" i="12"/>
  <c r="F162" i="12"/>
  <c r="D162" i="12"/>
  <c r="C162" i="12"/>
  <c r="B162" i="12"/>
  <c r="F161" i="12"/>
  <c r="F160" i="12"/>
  <c r="E160" i="12"/>
  <c r="D160" i="12"/>
  <c r="F159" i="12"/>
  <c r="C159" i="12"/>
  <c r="B159" i="12"/>
  <c r="F158" i="12"/>
  <c r="F157" i="12"/>
  <c r="E157" i="12"/>
  <c r="D157" i="12"/>
  <c r="C157" i="12"/>
  <c r="F156" i="12"/>
  <c r="B156" i="12"/>
  <c r="F155" i="12"/>
  <c r="E155" i="12"/>
  <c r="D155" i="12"/>
  <c r="D163" i="12" s="1"/>
  <c r="C155" i="12"/>
  <c r="C160" i="12" s="1"/>
  <c r="B155" i="12"/>
  <c r="B165" i="12" s="1"/>
  <c r="F151" i="12"/>
  <c r="D151" i="12"/>
  <c r="C151" i="12"/>
  <c r="B151" i="12"/>
  <c r="F150" i="12"/>
  <c r="F149" i="12"/>
  <c r="E149" i="12"/>
  <c r="D149" i="12"/>
  <c r="F148" i="12"/>
  <c r="C148" i="12"/>
  <c r="B148" i="12"/>
  <c r="F147" i="12"/>
  <c r="F146" i="12"/>
  <c r="E146" i="12"/>
  <c r="D146" i="12"/>
  <c r="F145" i="12"/>
  <c r="B145" i="12"/>
  <c r="F144" i="12"/>
  <c r="E144" i="12"/>
  <c r="F143" i="12"/>
  <c r="D143" i="12"/>
  <c r="C143" i="12"/>
  <c r="F142" i="12"/>
  <c r="F141" i="12"/>
  <c r="E141" i="12"/>
  <c r="D141" i="12"/>
  <c r="F140" i="12"/>
  <c r="E140" i="12"/>
  <c r="E147" i="12" s="1"/>
  <c r="D140" i="12"/>
  <c r="D144" i="12" s="1"/>
  <c r="C140" i="12"/>
  <c r="B140" i="12"/>
  <c r="F136" i="12"/>
  <c r="F135" i="12"/>
  <c r="D135" i="12"/>
  <c r="C135" i="12"/>
  <c r="F134" i="12"/>
  <c r="B134" i="12"/>
  <c r="F133" i="12"/>
  <c r="E133" i="12"/>
  <c r="F132" i="12"/>
  <c r="D132" i="12"/>
  <c r="C132" i="12"/>
  <c r="B132" i="12"/>
  <c r="F131" i="12"/>
  <c r="F130" i="12"/>
  <c r="D130" i="12"/>
  <c r="F129" i="12"/>
  <c r="C129" i="12"/>
  <c r="B129" i="12"/>
  <c r="F128" i="12"/>
  <c r="F127" i="12"/>
  <c r="D127" i="12"/>
  <c r="C127" i="12"/>
  <c r="F126" i="12"/>
  <c r="B126" i="12"/>
  <c r="F125" i="12"/>
  <c r="E125" i="12"/>
  <c r="E127" i="12" s="1"/>
  <c r="D125" i="12"/>
  <c r="D133" i="12" s="1"/>
  <c r="C125" i="12"/>
  <c r="C130" i="12" s="1"/>
  <c r="B125" i="12"/>
  <c r="B135" i="12" s="1"/>
  <c r="F121" i="12"/>
  <c r="D121" i="12"/>
  <c r="C121" i="12"/>
  <c r="F120" i="12"/>
  <c r="F119" i="12"/>
  <c r="E119" i="12"/>
  <c r="D119" i="12"/>
  <c r="F118" i="12"/>
  <c r="C118" i="12"/>
  <c r="B118" i="12"/>
  <c r="F117" i="12"/>
  <c r="F116" i="12"/>
  <c r="E116" i="12"/>
  <c r="D116" i="12"/>
  <c r="F115" i="12"/>
  <c r="B115" i="12"/>
  <c r="F114" i="12"/>
  <c r="E114" i="12"/>
  <c r="F113" i="12"/>
  <c r="D113" i="12"/>
  <c r="F112" i="12"/>
  <c r="F111" i="12"/>
  <c r="E111" i="12"/>
  <c r="D111" i="12"/>
  <c r="F110" i="12"/>
  <c r="E110" i="12"/>
  <c r="E117" i="12" s="1"/>
  <c r="D110" i="12"/>
  <c r="D114" i="12" s="1"/>
  <c r="C110" i="12"/>
  <c r="B110" i="12"/>
  <c r="F106" i="12"/>
  <c r="F105" i="12"/>
  <c r="C105" i="12"/>
  <c r="F104" i="12"/>
  <c r="B104" i="12"/>
  <c r="F103" i="12"/>
  <c r="F102" i="12"/>
  <c r="B102" i="12"/>
  <c r="F101" i="12"/>
  <c r="E101" i="12"/>
  <c r="B101" i="12"/>
  <c r="F100" i="12"/>
  <c r="C100" i="12"/>
  <c r="B100" i="12"/>
  <c r="F99" i="12"/>
  <c r="E99" i="12"/>
  <c r="B99" i="12"/>
  <c r="F98" i="12"/>
  <c r="E98" i="12"/>
  <c r="B98" i="12"/>
  <c r="F97" i="12"/>
  <c r="C97" i="12"/>
  <c r="B97" i="12"/>
  <c r="F96" i="12"/>
  <c r="D96" i="12"/>
  <c r="C96" i="12"/>
  <c r="B96" i="12"/>
  <c r="F95" i="12"/>
  <c r="E95" i="12"/>
  <c r="E103" i="12" s="1"/>
  <c r="D95" i="12"/>
  <c r="C95" i="12"/>
  <c r="B95" i="12"/>
  <c r="F91" i="12"/>
  <c r="E91" i="12"/>
  <c r="B91" i="12"/>
  <c r="F90" i="12"/>
  <c r="C90" i="12"/>
  <c r="B90" i="12"/>
  <c r="F89" i="12"/>
  <c r="D89" i="12"/>
  <c r="C89" i="12"/>
  <c r="B89" i="12"/>
  <c r="F88" i="12"/>
  <c r="F87" i="12"/>
  <c r="D87" i="12"/>
  <c r="B87" i="12"/>
  <c r="F86" i="12"/>
  <c r="C86" i="12"/>
  <c r="B86" i="12"/>
  <c r="F85" i="12"/>
  <c r="C85" i="12"/>
  <c r="F84" i="12"/>
  <c r="E84" i="12"/>
  <c r="C84" i="12"/>
  <c r="F83" i="12"/>
  <c r="E83" i="12"/>
  <c r="B83" i="12"/>
  <c r="F82" i="12"/>
  <c r="C82" i="12"/>
  <c r="B82" i="12"/>
  <c r="F81" i="12"/>
  <c r="C81" i="12"/>
  <c r="B81" i="12"/>
  <c r="F80" i="12"/>
  <c r="E80" i="12"/>
  <c r="E82" i="12" s="1"/>
  <c r="D80" i="12"/>
  <c r="C80" i="12"/>
  <c r="C87" i="12" s="1"/>
  <c r="B80" i="12"/>
  <c r="B84" i="12" s="1"/>
  <c r="F76" i="12"/>
  <c r="E76" i="12"/>
  <c r="B76" i="12"/>
  <c r="F75" i="12"/>
  <c r="B75" i="12"/>
  <c r="F74" i="12"/>
  <c r="D74" i="12"/>
  <c r="B74" i="12"/>
  <c r="F73" i="12"/>
  <c r="E73" i="12"/>
  <c r="D73" i="12"/>
  <c r="F72" i="12"/>
  <c r="E72" i="12"/>
  <c r="B72" i="12"/>
  <c r="F71" i="12"/>
  <c r="E71" i="12"/>
  <c r="C71" i="12"/>
  <c r="B71" i="12"/>
  <c r="F70" i="12"/>
  <c r="B70" i="12"/>
  <c r="F69" i="12"/>
  <c r="E69" i="12"/>
  <c r="D69" i="12"/>
  <c r="B69" i="12"/>
  <c r="F68" i="12"/>
  <c r="E68" i="12"/>
  <c r="D68" i="12"/>
  <c r="B68" i="12"/>
  <c r="F67" i="12"/>
  <c r="B67" i="12"/>
  <c r="F66" i="12"/>
  <c r="D66" i="12"/>
  <c r="B66" i="12"/>
  <c r="F65" i="12"/>
  <c r="E65" i="12"/>
  <c r="D65" i="12"/>
  <c r="C65" i="12"/>
  <c r="C74" i="12" s="1"/>
  <c r="B65" i="12"/>
  <c r="B73" i="12" s="1"/>
  <c r="F61" i="12"/>
  <c r="B61" i="12"/>
  <c r="F60" i="12"/>
  <c r="C60" i="12"/>
  <c r="B60" i="12"/>
  <c r="F59" i="12"/>
  <c r="D59" i="12"/>
  <c r="C59" i="12"/>
  <c r="B59" i="12"/>
  <c r="F58" i="12"/>
  <c r="F57" i="12"/>
  <c r="E57" i="12"/>
  <c r="D57" i="12"/>
  <c r="B57" i="12"/>
  <c r="F56" i="12"/>
  <c r="C56" i="12"/>
  <c r="B56" i="12"/>
  <c r="F55" i="12"/>
  <c r="D55" i="12"/>
  <c r="C55" i="12"/>
  <c r="F54" i="12"/>
  <c r="D54" i="12"/>
  <c r="C54" i="12"/>
  <c r="F53" i="12"/>
  <c r="B53" i="12"/>
  <c r="F52" i="12"/>
  <c r="C52" i="12"/>
  <c r="B52" i="12"/>
  <c r="F51" i="12"/>
  <c r="C51" i="12"/>
  <c r="B51" i="12"/>
  <c r="F50" i="12"/>
  <c r="E50" i="12"/>
  <c r="E61" i="12" s="1"/>
  <c r="D50" i="12"/>
  <c r="D51" i="12" s="1"/>
  <c r="C50" i="12"/>
  <c r="C57" i="12" s="1"/>
  <c r="B50" i="12"/>
  <c r="B54" i="12" s="1"/>
  <c r="F46" i="12"/>
  <c r="B46" i="12"/>
  <c r="F45" i="12"/>
  <c r="B45" i="12"/>
  <c r="F44" i="12"/>
  <c r="B44" i="12"/>
  <c r="F43" i="12"/>
  <c r="C43" i="12"/>
  <c r="F42" i="12"/>
  <c r="B42" i="12"/>
  <c r="F41" i="12"/>
  <c r="B41" i="12"/>
  <c r="F40" i="12"/>
  <c r="D40" i="12"/>
  <c r="B40" i="12"/>
  <c r="F39" i="12"/>
  <c r="B39" i="12"/>
  <c r="F38" i="12"/>
  <c r="B38" i="12"/>
  <c r="F37" i="12"/>
  <c r="C37" i="12"/>
  <c r="B37" i="12"/>
  <c r="F36" i="12"/>
  <c r="C36" i="12"/>
  <c r="B36" i="12"/>
  <c r="F35" i="12"/>
  <c r="E35" i="12"/>
  <c r="D35" i="12"/>
  <c r="C35" i="12"/>
  <c r="C45" i="12" s="1"/>
  <c r="B35" i="12"/>
  <c r="B43" i="12" s="1"/>
  <c r="F31" i="12"/>
  <c r="E31" i="12"/>
  <c r="B31" i="12"/>
  <c r="F30" i="12"/>
  <c r="E30" i="12"/>
  <c r="C30" i="12"/>
  <c r="B30" i="12"/>
  <c r="F29" i="12"/>
  <c r="C29" i="12"/>
  <c r="B29" i="12"/>
  <c r="F28" i="12"/>
  <c r="E28" i="12"/>
  <c r="D28" i="12"/>
  <c r="F27" i="12"/>
  <c r="B27" i="12"/>
  <c r="F26" i="12"/>
  <c r="C26" i="12"/>
  <c r="B26" i="12"/>
  <c r="F25" i="12"/>
  <c r="C25" i="12"/>
  <c r="F24" i="12"/>
  <c r="E24" i="12"/>
  <c r="C24" i="12"/>
  <c r="F23" i="12"/>
  <c r="E23" i="12"/>
  <c r="B23" i="12"/>
  <c r="F22" i="12"/>
  <c r="C22" i="12"/>
  <c r="B22" i="12"/>
  <c r="F21" i="12"/>
  <c r="D21" i="12"/>
  <c r="C21" i="12"/>
  <c r="B21" i="12"/>
  <c r="F20" i="12"/>
  <c r="E20" i="12"/>
  <c r="D20" i="12"/>
  <c r="C20" i="12"/>
  <c r="C27" i="12" s="1"/>
  <c r="B20" i="12"/>
  <c r="B24" i="12" s="1"/>
  <c r="F16" i="12"/>
  <c r="E16" i="12"/>
  <c r="D16" i="12"/>
  <c r="B16" i="12"/>
  <c r="F15" i="12"/>
  <c r="C15" i="12"/>
  <c r="B15" i="12"/>
  <c r="F14" i="12"/>
  <c r="D14" i="12"/>
  <c r="C14" i="12"/>
  <c r="B14" i="12"/>
  <c r="F13" i="12"/>
  <c r="E13" i="12"/>
  <c r="D13" i="12"/>
  <c r="F12" i="12"/>
  <c r="E12" i="12"/>
  <c r="B12" i="12"/>
  <c r="F11" i="12"/>
  <c r="B11" i="12"/>
  <c r="F10" i="12"/>
  <c r="C10" i="12"/>
  <c r="B10" i="12"/>
  <c r="F9" i="12"/>
  <c r="D9" i="12"/>
  <c r="B9" i="12"/>
  <c r="F8" i="12"/>
  <c r="D8" i="12"/>
  <c r="B8" i="12"/>
  <c r="F7" i="12"/>
  <c r="B7" i="12"/>
  <c r="F6" i="12"/>
  <c r="B6" i="12"/>
  <c r="F5" i="12"/>
  <c r="E5" i="12"/>
  <c r="E11" i="12" s="1"/>
  <c r="D5" i="12"/>
  <c r="D6" i="12" s="1"/>
  <c r="C5" i="12"/>
  <c r="C13" i="12" s="1"/>
  <c r="B5" i="12"/>
  <c r="B13" i="12" s="1"/>
  <c r="F121" i="16"/>
  <c r="B121" i="16"/>
  <c r="F120" i="16"/>
  <c r="E120" i="16"/>
  <c r="C120" i="16"/>
  <c r="B120" i="16"/>
  <c r="F119" i="16"/>
  <c r="C119" i="16"/>
  <c r="B119" i="16"/>
  <c r="F118" i="16"/>
  <c r="E118" i="16"/>
  <c r="F117" i="16"/>
  <c r="E117" i="16"/>
  <c r="B117" i="16"/>
  <c r="F116" i="16"/>
  <c r="C116" i="16"/>
  <c r="B116" i="16"/>
  <c r="F115" i="16"/>
  <c r="D115" i="16"/>
  <c r="C115" i="16"/>
  <c r="B115" i="16"/>
  <c r="F114" i="16"/>
  <c r="E114" i="16"/>
  <c r="C114" i="16"/>
  <c r="F113" i="16"/>
  <c r="E113" i="16"/>
  <c r="B113" i="16"/>
  <c r="F112" i="16"/>
  <c r="C112" i="16"/>
  <c r="B112" i="16"/>
  <c r="F111" i="16"/>
  <c r="C111" i="16"/>
  <c r="B111" i="16"/>
  <c r="F110" i="16"/>
  <c r="E110" i="16"/>
  <c r="D110" i="16"/>
  <c r="D114" i="16" s="1"/>
  <c r="C110" i="16"/>
  <c r="C117" i="16" s="1"/>
  <c r="B110" i="16"/>
  <c r="B114" i="16" s="1"/>
  <c r="F106" i="16"/>
  <c r="D106" i="16"/>
  <c r="B106" i="16"/>
  <c r="F105" i="16"/>
  <c r="C105" i="16"/>
  <c r="B105" i="16"/>
  <c r="F104" i="16"/>
  <c r="D104" i="16"/>
  <c r="C104" i="16"/>
  <c r="B104" i="16"/>
  <c r="F103" i="16"/>
  <c r="D103" i="16"/>
  <c r="C103" i="16"/>
  <c r="F102" i="16"/>
  <c r="B102" i="16"/>
  <c r="F101" i="16"/>
  <c r="B101" i="16"/>
  <c r="F100" i="16"/>
  <c r="D100" i="16"/>
  <c r="B100" i="16"/>
  <c r="F99" i="16"/>
  <c r="D99" i="16"/>
  <c r="B99" i="16"/>
  <c r="F98" i="16"/>
  <c r="D98" i="16"/>
  <c r="B98" i="16"/>
  <c r="F97" i="16"/>
  <c r="B97" i="16"/>
  <c r="F96" i="16"/>
  <c r="D96" i="16"/>
  <c r="C96" i="16"/>
  <c r="B96" i="16"/>
  <c r="F95" i="16"/>
  <c r="E95" i="16"/>
  <c r="D95" i="16"/>
  <c r="C95" i="16"/>
  <c r="B95" i="16"/>
  <c r="B103" i="16" s="1"/>
  <c r="F91" i="16"/>
  <c r="B91" i="16"/>
  <c r="F90" i="16"/>
  <c r="C90" i="16"/>
  <c r="B90" i="16"/>
  <c r="F89" i="16"/>
  <c r="D89" i="16"/>
  <c r="C89" i="16"/>
  <c r="B89" i="16"/>
  <c r="F88" i="16"/>
  <c r="F87" i="16"/>
  <c r="D87" i="16"/>
  <c r="B87" i="16"/>
  <c r="F86" i="16"/>
  <c r="C86" i="16"/>
  <c r="B86" i="16"/>
  <c r="F85" i="16"/>
  <c r="C85" i="16"/>
  <c r="B85" i="16"/>
  <c r="F84" i="16"/>
  <c r="D84" i="16"/>
  <c r="C84" i="16"/>
  <c r="F83" i="16"/>
  <c r="B83" i="16"/>
  <c r="F82" i="16"/>
  <c r="C82" i="16"/>
  <c r="B82" i="16"/>
  <c r="F81" i="16"/>
  <c r="C81" i="16"/>
  <c r="B81" i="16"/>
  <c r="F80" i="16"/>
  <c r="E80" i="16"/>
  <c r="D80" i="16"/>
  <c r="D88" i="16" s="1"/>
  <c r="C80" i="16"/>
  <c r="C87" i="16" s="1"/>
  <c r="B80" i="16"/>
  <c r="B84" i="16" s="1"/>
  <c r="F76" i="16"/>
  <c r="B76" i="16"/>
  <c r="F75" i="16"/>
  <c r="B75" i="16"/>
  <c r="F74" i="16"/>
  <c r="B74" i="16"/>
  <c r="F73" i="16"/>
  <c r="E73" i="16"/>
  <c r="F72" i="16"/>
  <c r="B72" i="16"/>
  <c r="F71" i="16"/>
  <c r="E71" i="16"/>
  <c r="B71" i="16"/>
  <c r="F70" i="16"/>
  <c r="B70" i="16"/>
  <c r="F69" i="16"/>
  <c r="E69" i="16"/>
  <c r="D69" i="16"/>
  <c r="F68" i="16"/>
  <c r="E68" i="16"/>
  <c r="D68" i="16"/>
  <c r="B68" i="16"/>
  <c r="F67" i="16"/>
  <c r="B67" i="16"/>
  <c r="F66" i="16"/>
  <c r="B66" i="16"/>
  <c r="F65" i="16"/>
  <c r="E65" i="16"/>
  <c r="D65" i="16"/>
  <c r="C65" i="16"/>
  <c r="C67" i="16" s="1"/>
  <c r="B65" i="16"/>
  <c r="B73" i="16" s="1"/>
  <c r="F61" i="16"/>
  <c r="B61" i="16"/>
  <c r="F60" i="16"/>
  <c r="C60" i="16"/>
  <c r="B60" i="16"/>
  <c r="F59" i="16"/>
  <c r="C59" i="16"/>
  <c r="B59" i="16"/>
  <c r="F58" i="16"/>
  <c r="D58" i="16"/>
  <c r="F57" i="16"/>
  <c r="B57" i="16"/>
  <c r="F56" i="16"/>
  <c r="C56" i="16"/>
  <c r="B56" i="16"/>
  <c r="F55" i="16"/>
  <c r="D55" i="16"/>
  <c r="C55" i="16"/>
  <c r="B55" i="16"/>
  <c r="F54" i="16"/>
  <c r="E54" i="16"/>
  <c r="C54" i="16"/>
  <c r="F53" i="16"/>
  <c r="B53" i="16"/>
  <c r="F52" i="16"/>
  <c r="C52" i="16"/>
  <c r="B52" i="16"/>
  <c r="F51" i="16"/>
  <c r="D51" i="16"/>
  <c r="C51" i="16"/>
  <c r="B51" i="16"/>
  <c r="F50" i="16"/>
  <c r="E50" i="16"/>
  <c r="D50" i="16"/>
  <c r="C50" i="16"/>
  <c r="C57" i="16" s="1"/>
  <c r="B50" i="16"/>
  <c r="B54" i="16" s="1"/>
  <c r="F46" i="16"/>
  <c r="B46" i="16"/>
  <c r="F45" i="16"/>
  <c r="C45" i="16"/>
  <c r="B45" i="16"/>
  <c r="F44" i="16"/>
  <c r="C44" i="16"/>
  <c r="B44" i="16"/>
  <c r="F43" i="16"/>
  <c r="F42" i="16"/>
  <c r="E42" i="16"/>
  <c r="B42" i="16"/>
  <c r="F41" i="16"/>
  <c r="E41" i="16"/>
  <c r="C41" i="16"/>
  <c r="B41" i="16"/>
  <c r="F40" i="16"/>
  <c r="C40" i="16"/>
  <c r="B40" i="16"/>
  <c r="F39" i="16"/>
  <c r="E39" i="16"/>
  <c r="F38" i="16"/>
  <c r="E38" i="16"/>
  <c r="D38" i="16"/>
  <c r="B38" i="16"/>
  <c r="F37" i="16"/>
  <c r="C37" i="16"/>
  <c r="B37" i="16"/>
  <c r="F36" i="16"/>
  <c r="D36" i="16"/>
  <c r="C36" i="16"/>
  <c r="B36" i="16"/>
  <c r="F35" i="16"/>
  <c r="E35" i="16"/>
  <c r="E43" i="16" s="1"/>
  <c r="D35" i="16"/>
  <c r="C35" i="16"/>
  <c r="B35" i="16"/>
  <c r="B43" i="16" s="1"/>
  <c r="F31" i="16"/>
  <c r="D31" i="16"/>
  <c r="F30" i="16"/>
  <c r="F29" i="16"/>
  <c r="D29" i="16"/>
  <c r="C29" i="16"/>
  <c r="F28" i="16"/>
  <c r="F27" i="16"/>
  <c r="D27" i="16"/>
  <c r="F26" i="16"/>
  <c r="F25" i="16"/>
  <c r="D25" i="16"/>
  <c r="C25" i="16"/>
  <c r="F24" i="16"/>
  <c r="F23" i="16"/>
  <c r="D23" i="16"/>
  <c r="F22" i="16"/>
  <c r="F21" i="16"/>
  <c r="D21" i="16"/>
  <c r="C21" i="16"/>
  <c r="F20" i="16"/>
  <c r="E20" i="16"/>
  <c r="E23" i="16" s="1"/>
  <c r="D20" i="16"/>
  <c r="C20" i="16"/>
  <c r="B20" i="16"/>
  <c r="F16" i="16"/>
  <c r="E16" i="16"/>
  <c r="B16" i="16"/>
  <c r="F15" i="16"/>
  <c r="C15" i="16"/>
  <c r="B15" i="16"/>
  <c r="F14" i="16"/>
  <c r="D14" i="16"/>
  <c r="F13" i="16"/>
  <c r="C13" i="16"/>
  <c r="F12" i="16"/>
  <c r="B12" i="16"/>
  <c r="F11" i="16"/>
  <c r="E11" i="16"/>
  <c r="B11" i="16"/>
  <c r="F10" i="16"/>
  <c r="B10" i="16"/>
  <c r="F9" i="16"/>
  <c r="E9" i="16"/>
  <c r="F8" i="16"/>
  <c r="E8" i="16"/>
  <c r="B8" i="16"/>
  <c r="F7" i="16"/>
  <c r="B7" i="16"/>
  <c r="F6" i="16"/>
  <c r="F5" i="16"/>
  <c r="E5" i="16"/>
  <c r="D5" i="16"/>
  <c r="C5" i="16"/>
  <c r="C14" i="16" s="1"/>
  <c r="B5" i="16"/>
  <c r="B13" i="16" s="1"/>
  <c r="F121" i="18"/>
  <c r="E121" i="18"/>
  <c r="B121" i="18"/>
  <c r="F120" i="18"/>
  <c r="E120" i="18"/>
  <c r="C120" i="18"/>
  <c r="B120" i="18"/>
  <c r="F119" i="18"/>
  <c r="C119" i="18"/>
  <c r="B119" i="18"/>
  <c r="F118" i="18"/>
  <c r="E118" i="18"/>
  <c r="D118" i="18"/>
  <c r="F117" i="18"/>
  <c r="E117" i="18"/>
  <c r="B117" i="18"/>
  <c r="F116" i="18"/>
  <c r="C116" i="18"/>
  <c r="B116" i="18"/>
  <c r="F115" i="18"/>
  <c r="D115" i="18"/>
  <c r="C115" i="18"/>
  <c r="F114" i="18"/>
  <c r="E114" i="18"/>
  <c r="D114" i="18"/>
  <c r="C114" i="18"/>
  <c r="F113" i="18"/>
  <c r="E113" i="18"/>
  <c r="B113" i="18"/>
  <c r="F112" i="18"/>
  <c r="C112" i="18"/>
  <c r="B112" i="18"/>
  <c r="F111" i="18"/>
  <c r="C111" i="18"/>
  <c r="B111" i="18"/>
  <c r="F110" i="18"/>
  <c r="E110" i="18"/>
  <c r="D110" i="18"/>
  <c r="D111" i="18" s="1"/>
  <c r="C110" i="18"/>
  <c r="C117" i="18" s="1"/>
  <c r="B110" i="18"/>
  <c r="B114" i="18" s="1"/>
  <c r="F106" i="18"/>
  <c r="E106" i="18"/>
  <c r="D106" i="18"/>
  <c r="B106" i="18"/>
  <c r="F105" i="18"/>
  <c r="B105" i="18"/>
  <c r="F104" i="18"/>
  <c r="F103" i="18"/>
  <c r="E103" i="18"/>
  <c r="F102" i="18"/>
  <c r="B102" i="18"/>
  <c r="F101" i="18"/>
  <c r="E101" i="18"/>
  <c r="B101" i="18"/>
  <c r="F100" i="18"/>
  <c r="D100" i="18"/>
  <c r="B100" i="18"/>
  <c r="F99" i="18"/>
  <c r="E99" i="18"/>
  <c r="D99" i="18"/>
  <c r="F98" i="18"/>
  <c r="E98" i="18"/>
  <c r="D98" i="18"/>
  <c r="B98" i="18"/>
  <c r="F97" i="18"/>
  <c r="B97" i="18"/>
  <c r="F96" i="18"/>
  <c r="F95" i="18"/>
  <c r="E95" i="18"/>
  <c r="D95" i="18"/>
  <c r="C95" i="18"/>
  <c r="C97" i="18" s="1"/>
  <c r="B95" i="18"/>
  <c r="B103" i="18" s="1"/>
  <c r="F91" i="18"/>
  <c r="B91" i="18"/>
  <c r="F90" i="18"/>
  <c r="C90" i="18"/>
  <c r="B90" i="18"/>
  <c r="F89" i="18"/>
  <c r="D89" i="18"/>
  <c r="C89" i="18"/>
  <c r="B89" i="18"/>
  <c r="F88" i="18"/>
  <c r="D88" i="18"/>
  <c r="F87" i="18"/>
  <c r="E87" i="18"/>
  <c r="D87" i="18"/>
  <c r="B87" i="18"/>
  <c r="F86" i="18"/>
  <c r="C86" i="18"/>
  <c r="B86" i="18"/>
  <c r="F85" i="18"/>
  <c r="D85" i="18"/>
  <c r="C85" i="18"/>
  <c r="F84" i="18"/>
  <c r="D84" i="18"/>
  <c r="C84" i="18"/>
  <c r="F83" i="18"/>
  <c r="B83" i="18"/>
  <c r="F82" i="18"/>
  <c r="C82" i="18"/>
  <c r="B82" i="18"/>
  <c r="F81" i="18"/>
  <c r="D81" i="18"/>
  <c r="C81" i="18"/>
  <c r="B81" i="18"/>
  <c r="F80" i="18"/>
  <c r="E80" i="18"/>
  <c r="E91" i="18" s="1"/>
  <c r="D80" i="18"/>
  <c r="C80" i="18"/>
  <c r="C87" i="18" s="1"/>
  <c r="B80" i="18"/>
  <c r="B84" i="18" s="1"/>
  <c r="F76" i="18"/>
  <c r="F75" i="18"/>
  <c r="F74" i="18"/>
  <c r="B74" i="18"/>
  <c r="F73" i="18"/>
  <c r="E73" i="18"/>
  <c r="F72" i="18"/>
  <c r="B72" i="18"/>
  <c r="F71" i="18"/>
  <c r="E71" i="18"/>
  <c r="B71" i="18"/>
  <c r="F70" i="18"/>
  <c r="B70" i="18"/>
  <c r="F69" i="18"/>
  <c r="E69" i="18"/>
  <c r="F68" i="18"/>
  <c r="E68" i="18"/>
  <c r="B68" i="18"/>
  <c r="F67" i="18"/>
  <c r="C67" i="18"/>
  <c r="B67" i="18"/>
  <c r="F66" i="18"/>
  <c r="B66" i="18"/>
  <c r="F65" i="18"/>
  <c r="E65" i="18"/>
  <c r="D65" i="18"/>
  <c r="D70" i="18" s="1"/>
  <c r="C65" i="18"/>
  <c r="B65" i="18"/>
  <c r="B73" i="18" s="1"/>
  <c r="F61" i="18"/>
  <c r="B61" i="18"/>
  <c r="F60" i="18"/>
  <c r="C60" i="18"/>
  <c r="B60" i="18"/>
  <c r="F59" i="18"/>
  <c r="C59" i="18"/>
  <c r="B59" i="18"/>
  <c r="F58" i="18"/>
  <c r="F57" i="18"/>
  <c r="B57" i="18"/>
  <c r="F56" i="18"/>
  <c r="C56" i="18"/>
  <c r="B56" i="18"/>
  <c r="F55" i="18"/>
  <c r="C55" i="18"/>
  <c r="B55" i="18"/>
  <c r="F54" i="18"/>
  <c r="E54" i="18"/>
  <c r="C54" i="18"/>
  <c r="F53" i="18"/>
  <c r="E53" i="18"/>
  <c r="B53" i="18"/>
  <c r="F52" i="18"/>
  <c r="C52" i="18"/>
  <c r="B52" i="18"/>
  <c r="F51" i="18"/>
  <c r="C51" i="18"/>
  <c r="B51" i="18"/>
  <c r="F50" i="18"/>
  <c r="E50" i="18"/>
  <c r="E60" i="18" s="1"/>
  <c r="D50" i="18"/>
  <c r="C50" i="18"/>
  <c r="C57" i="18" s="1"/>
  <c r="B50" i="18"/>
  <c r="B54" i="18" s="1"/>
  <c r="F46" i="18"/>
  <c r="B46" i="18"/>
  <c r="F45" i="18"/>
  <c r="C45" i="18"/>
  <c r="B45" i="18"/>
  <c r="F44" i="18"/>
  <c r="D44" i="18"/>
  <c r="C44" i="18"/>
  <c r="B44" i="18"/>
  <c r="F43" i="18"/>
  <c r="D43" i="18"/>
  <c r="C43" i="18"/>
  <c r="F42" i="18"/>
  <c r="E42" i="18"/>
  <c r="B42" i="18"/>
  <c r="F41" i="18"/>
  <c r="C41" i="18"/>
  <c r="B41" i="18"/>
  <c r="F40" i="18"/>
  <c r="C40" i="18"/>
  <c r="B40" i="18"/>
  <c r="F39" i="18"/>
  <c r="F38" i="18"/>
  <c r="B38" i="18"/>
  <c r="F37" i="18"/>
  <c r="C37" i="18"/>
  <c r="B37" i="18"/>
  <c r="F36" i="18"/>
  <c r="D36" i="18"/>
  <c r="C36" i="18"/>
  <c r="B36" i="18"/>
  <c r="F35" i="18"/>
  <c r="E35" i="18"/>
  <c r="D35" i="18"/>
  <c r="D39" i="18" s="1"/>
  <c r="C35" i="18"/>
  <c r="B35" i="18"/>
  <c r="B43" i="18" s="1"/>
  <c r="F31" i="18"/>
  <c r="B31" i="18"/>
  <c r="F30" i="18"/>
  <c r="E30" i="18"/>
  <c r="C30" i="18"/>
  <c r="B30" i="18"/>
  <c r="F29" i="18"/>
  <c r="D29" i="18"/>
  <c r="C29" i="18"/>
  <c r="B29" i="18"/>
  <c r="F28" i="18"/>
  <c r="E28" i="18"/>
  <c r="D28" i="18"/>
  <c r="F27" i="18"/>
  <c r="E27" i="18"/>
  <c r="D27" i="18"/>
  <c r="B27" i="18"/>
  <c r="F26" i="18"/>
  <c r="C26" i="18"/>
  <c r="B26" i="18"/>
  <c r="F25" i="18"/>
  <c r="C25" i="18"/>
  <c r="B25" i="18"/>
  <c r="F24" i="18"/>
  <c r="E24" i="18"/>
  <c r="D24" i="18"/>
  <c r="C24" i="18"/>
  <c r="F23" i="18"/>
  <c r="B23" i="18"/>
  <c r="F22" i="18"/>
  <c r="C22" i="18"/>
  <c r="B22" i="18"/>
  <c r="F21" i="18"/>
  <c r="D21" i="18"/>
  <c r="C21" i="18"/>
  <c r="B21" i="18"/>
  <c r="F20" i="18"/>
  <c r="E20" i="18"/>
  <c r="D20" i="18"/>
  <c r="C20" i="18"/>
  <c r="C27" i="18" s="1"/>
  <c r="B20" i="18"/>
  <c r="B24" i="18" s="1"/>
  <c r="F16" i="18"/>
  <c r="B16" i="18"/>
  <c r="F15" i="18"/>
  <c r="B15" i="18"/>
  <c r="F14" i="18"/>
  <c r="B14" i="18"/>
  <c r="F13" i="18"/>
  <c r="E13" i="18"/>
  <c r="C13" i="18"/>
  <c r="F12" i="18"/>
  <c r="E12" i="18"/>
  <c r="B12" i="18"/>
  <c r="F11" i="18"/>
  <c r="E11" i="18"/>
  <c r="B11" i="18"/>
  <c r="F10" i="18"/>
  <c r="D10" i="18"/>
  <c r="B10" i="18"/>
  <c r="F9" i="18"/>
  <c r="E9" i="18"/>
  <c r="F8" i="18"/>
  <c r="E8" i="18"/>
  <c r="D8" i="18"/>
  <c r="B8" i="18"/>
  <c r="F7" i="18"/>
  <c r="B7" i="18"/>
  <c r="F6" i="18"/>
  <c r="B6" i="18"/>
  <c r="F5" i="18"/>
  <c r="E5" i="18"/>
  <c r="D5" i="18"/>
  <c r="D9" i="18" s="1"/>
  <c r="C5" i="18"/>
  <c r="B5" i="18"/>
  <c r="B13" i="18" s="1"/>
  <c r="F121" i="20"/>
  <c r="E121" i="20"/>
  <c r="B121" i="20"/>
  <c r="F120" i="20"/>
  <c r="B120" i="20"/>
  <c r="F119" i="20"/>
  <c r="C119" i="20"/>
  <c r="B119" i="20"/>
  <c r="F118" i="20"/>
  <c r="F117" i="20"/>
  <c r="E117" i="20"/>
  <c r="D117" i="20"/>
  <c r="B117" i="20"/>
  <c r="F116" i="20"/>
  <c r="B116" i="20"/>
  <c r="F115" i="20"/>
  <c r="B115" i="20"/>
  <c r="F114" i="20"/>
  <c r="F113" i="20"/>
  <c r="E113" i="20"/>
  <c r="D113" i="20"/>
  <c r="B113" i="20"/>
  <c r="F112" i="20"/>
  <c r="B112" i="20"/>
  <c r="F111" i="20"/>
  <c r="B111" i="20"/>
  <c r="F110" i="20"/>
  <c r="E110" i="20"/>
  <c r="D110" i="20"/>
  <c r="D119" i="20" s="1"/>
  <c r="C110" i="20"/>
  <c r="C114" i="20" s="1"/>
  <c r="B110" i="20"/>
  <c r="B114" i="20" s="1"/>
  <c r="F106" i="20"/>
  <c r="E106" i="20"/>
  <c r="D106" i="20"/>
  <c r="B106" i="20"/>
  <c r="F105" i="20"/>
  <c r="F104" i="20"/>
  <c r="D104" i="20"/>
  <c r="C104" i="20"/>
  <c r="F103" i="20"/>
  <c r="E103" i="20"/>
  <c r="C103" i="20"/>
  <c r="F102" i="20"/>
  <c r="E102" i="20"/>
  <c r="B102" i="20"/>
  <c r="F101" i="20"/>
  <c r="C101" i="20"/>
  <c r="B101" i="20"/>
  <c r="F100" i="20"/>
  <c r="C100" i="20"/>
  <c r="F99" i="20"/>
  <c r="E99" i="20"/>
  <c r="C99" i="20"/>
  <c r="F98" i="20"/>
  <c r="E98" i="20"/>
  <c r="C98" i="20"/>
  <c r="B98" i="20"/>
  <c r="F97" i="20"/>
  <c r="C97" i="20"/>
  <c r="B97" i="20"/>
  <c r="F96" i="20"/>
  <c r="D96" i="20"/>
  <c r="C96" i="20"/>
  <c r="B96" i="20"/>
  <c r="F95" i="20"/>
  <c r="E95" i="20"/>
  <c r="E104" i="20" s="1"/>
  <c r="D95" i="20"/>
  <c r="D99" i="20" s="1"/>
  <c r="C95" i="20"/>
  <c r="C106" i="20" s="1"/>
  <c r="B95" i="20"/>
  <c r="B103" i="20" s="1"/>
  <c r="F91" i="20"/>
  <c r="B91" i="20"/>
  <c r="F90" i="20"/>
  <c r="C90" i="20"/>
  <c r="B90" i="20"/>
  <c r="F89" i="20"/>
  <c r="C89" i="20"/>
  <c r="B89" i="20"/>
  <c r="F88" i="20"/>
  <c r="E88" i="20"/>
  <c r="D88" i="20"/>
  <c r="F87" i="20"/>
  <c r="B87" i="20"/>
  <c r="F86" i="20"/>
  <c r="B86" i="20"/>
  <c r="F85" i="20"/>
  <c r="D85" i="20"/>
  <c r="C85" i="20"/>
  <c r="B85" i="20"/>
  <c r="F84" i="20"/>
  <c r="B84" i="20"/>
  <c r="F83" i="20"/>
  <c r="B83" i="20"/>
  <c r="F82" i="20"/>
  <c r="C82" i="20"/>
  <c r="B82" i="20"/>
  <c r="F81" i="20"/>
  <c r="C81" i="20"/>
  <c r="B81" i="20"/>
  <c r="F80" i="20"/>
  <c r="E80" i="20"/>
  <c r="D80" i="20"/>
  <c r="C80" i="20"/>
  <c r="C88" i="20" s="1"/>
  <c r="B80" i="20"/>
  <c r="B88" i="20" s="1"/>
  <c r="F76" i="20"/>
  <c r="E76" i="20"/>
  <c r="B76" i="20"/>
  <c r="F75" i="20"/>
  <c r="C75" i="20"/>
  <c r="B75" i="20"/>
  <c r="F74" i="20"/>
  <c r="C74" i="20"/>
  <c r="B74" i="20"/>
  <c r="F73" i="20"/>
  <c r="F72" i="20"/>
  <c r="E72" i="20"/>
  <c r="B72" i="20"/>
  <c r="F71" i="20"/>
  <c r="C71" i="20"/>
  <c r="B71" i="20"/>
  <c r="F70" i="20"/>
  <c r="C70" i="20"/>
  <c r="F69" i="20"/>
  <c r="E69" i="20"/>
  <c r="C69" i="20"/>
  <c r="F68" i="20"/>
  <c r="E68" i="20"/>
  <c r="C68" i="20"/>
  <c r="B68" i="20"/>
  <c r="F67" i="20"/>
  <c r="C67" i="20"/>
  <c r="B67" i="20"/>
  <c r="F66" i="20"/>
  <c r="C66" i="20"/>
  <c r="B66" i="20"/>
  <c r="F65" i="20"/>
  <c r="E65" i="20"/>
  <c r="E75" i="20" s="1"/>
  <c r="D65" i="20"/>
  <c r="C65" i="20"/>
  <c r="C72" i="20" s="1"/>
  <c r="B65" i="20"/>
  <c r="B69" i="20" s="1"/>
  <c r="F61" i="20"/>
  <c r="B61" i="20"/>
  <c r="F60" i="20"/>
  <c r="C60" i="20"/>
  <c r="B60" i="20"/>
  <c r="F59" i="20"/>
  <c r="C59" i="20"/>
  <c r="B59" i="20"/>
  <c r="F58" i="20"/>
  <c r="E58" i="20"/>
  <c r="F57" i="20"/>
  <c r="E57" i="20"/>
  <c r="B57" i="20"/>
  <c r="F56" i="20"/>
  <c r="B56" i="20"/>
  <c r="F55" i="20"/>
  <c r="D55" i="20"/>
  <c r="C55" i="20"/>
  <c r="B55" i="20"/>
  <c r="F54" i="20"/>
  <c r="B54" i="20"/>
  <c r="F53" i="20"/>
  <c r="B53" i="20"/>
  <c r="F52" i="20"/>
  <c r="C52" i="20"/>
  <c r="B52" i="20"/>
  <c r="F51" i="20"/>
  <c r="C51" i="20"/>
  <c r="B51" i="20"/>
  <c r="F50" i="20"/>
  <c r="E50" i="20"/>
  <c r="D50" i="20"/>
  <c r="C50" i="20"/>
  <c r="C58" i="20" s="1"/>
  <c r="B50" i="20"/>
  <c r="B58" i="20" s="1"/>
  <c r="F46" i="20"/>
  <c r="E46" i="20"/>
  <c r="B46" i="20"/>
  <c r="F45" i="20"/>
  <c r="C45" i="20"/>
  <c r="B45" i="20"/>
  <c r="F44" i="20"/>
  <c r="C44" i="20"/>
  <c r="B44" i="20"/>
  <c r="F43" i="20"/>
  <c r="F42" i="20"/>
  <c r="B42" i="20"/>
  <c r="F41" i="20"/>
  <c r="C41" i="20"/>
  <c r="B41" i="20"/>
  <c r="F40" i="20"/>
  <c r="C40" i="20"/>
  <c r="F39" i="20"/>
  <c r="E39" i="20"/>
  <c r="C39" i="20"/>
  <c r="F38" i="20"/>
  <c r="B38" i="20"/>
  <c r="F37" i="20"/>
  <c r="C37" i="20"/>
  <c r="B37" i="20"/>
  <c r="F36" i="20"/>
  <c r="C36" i="20"/>
  <c r="B36" i="20"/>
  <c r="F35" i="20"/>
  <c r="E35" i="20"/>
  <c r="D35" i="20"/>
  <c r="D44" i="20" s="1"/>
  <c r="C35" i="20"/>
  <c r="C42" i="20" s="1"/>
  <c r="B35" i="20"/>
  <c r="B39" i="20" s="1"/>
  <c r="F31" i="20"/>
  <c r="B31" i="20"/>
  <c r="F30" i="20"/>
  <c r="C30" i="20"/>
  <c r="B30" i="20"/>
  <c r="F29" i="20"/>
  <c r="B29" i="20"/>
  <c r="F28" i="20"/>
  <c r="C28" i="20"/>
  <c r="F27" i="20"/>
  <c r="B27" i="20"/>
  <c r="F26" i="20"/>
  <c r="E26" i="20"/>
  <c r="B26" i="20"/>
  <c r="F25" i="20"/>
  <c r="C25" i="20"/>
  <c r="B25" i="20"/>
  <c r="F24" i="20"/>
  <c r="E24" i="20"/>
  <c r="B24" i="20"/>
  <c r="F23" i="20"/>
  <c r="B23" i="20"/>
  <c r="F22" i="20"/>
  <c r="C22" i="20"/>
  <c r="B22" i="20"/>
  <c r="F21" i="20"/>
  <c r="B21" i="20"/>
  <c r="F20" i="20"/>
  <c r="E20" i="20"/>
  <c r="E28" i="20" s="1"/>
  <c r="D20" i="20"/>
  <c r="C20" i="20"/>
  <c r="B20" i="20"/>
  <c r="B28" i="20" s="1"/>
  <c r="F16" i="20"/>
  <c r="B16" i="20"/>
  <c r="F15" i="20"/>
  <c r="C15" i="20"/>
  <c r="B15" i="20"/>
  <c r="F14" i="20"/>
  <c r="D14" i="20"/>
  <c r="C14" i="20"/>
  <c r="B14" i="20"/>
  <c r="F13" i="20"/>
  <c r="D13" i="20"/>
  <c r="F12" i="20"/>
  <c r="D12" i="20"/>
  <c r="B12" i="20"/>
  <c r="F11" i="20"/>
  <c r="C11" i="20"/>
  <c r="B11" i="20"/>
  <c r="F10" i="20"/>
  <c r="D10" i="20"/>
  <c r="C10" i="20"/>
  <c r="F9" i="20"/>
  <c r="D9" i="20"/>
  <c r="C9" i="20"/>
  <c r="F8" i="20"/>
  <c r="B8" i="20"/>
  <c r="F7" i="20"/>
  <c r="C7" i="20"/>
  <c r="B7" i="20"/>
  <c r="F6" i="20"/>
  <c r="D6" i="20"/>
  <c r="C6" i="20"/>
  <c r="B6" i="20"/>
  <c r="F5" i="20"/>
  <c r="E5" i="20"/>
  <c r="D5" i="20"/>
  <c r="C5" i="20"/>
  <c r="C12" i="20" s="1"/>
  <c r="B5" i="20"/>
  <c r="B9" i="20" s="1"/>
  <c r="F151" i="22"/>
  <c r="E151" i="22"/>
  <c r="B151" i="22"/>
  <c r="F150" i="22"/>
  <c r="B150" i="22"/>
  <c r="F149" i="22"/>
  <c r="C149" i="22"/>
  <c r="B149" i="22"/>
  <c r="F148" i="22"/>
  <c r="E148" i="22"/>
  <c r="F147" i="22"/>
  <c r="E147" i="22"/>
  <c r="B147" i="22"/>
  <c r="F146" i="22"/>
  <c r="E146" i="22"/>
  <c r="B146" i="22"/>
  <c r="F145" i="22"/>
  <c r="B145" i="22"/>
  <c r="F144" i="22"/>
  <c r="E144" i="22"/>
  <c r="D144" i="22"/>
  <c r="B144" i="22"/>
  <c r="F143" i="22"/>
  <c r="B143" i="22"/>
  <c r="F142" i="22"/>
  <c r="C142" i="22"/>
  <c r="B142" i="22"/>
  <c r="F141" i="22"/>
  <c r="B141" i="22"/>
  <c r="F140" i="22"/>
  <c r="E140" i="22"/>
  <c r="D140" i="22"/>
  <c r="C140" i="22"/>
  <c r="B140" i="22"/>
  <c r="B148" i="22" s="1"/>
  <c r="F136" i="22"/>
  <c r="B136" i="22"/>
  <c r="F135" i="22"/>
  <c r="C135" i="22"/>
  <c r="B135" i="22"/>
  <c r="F134" i="22"/>
  <c r="C134" i="22"/>
  <c r="B134" i="22"/>
  <c r="F133" i="22"/>
  <c r="D133" i="22"/>
  <c r="F132" i="22"/>
  <c r="B132" i="22"/>
  <c r="F131" i="22"/>
  <c r="C131" i="22"/>
  <c r="B131" i="22"/>
  <c r="F130" i="22"/>
  <c r="D130" i="22"/>
  <c r="C130" i="22"/>
  <c r="B130" i="22"/>
  <c r="F129" i="22"/>
  <c r="E129" i="22"/>
  <c r="D129" i="22"/>
  <c r="C129" i="22"/>
  <c r="F128" i="22"/>
  <c r="E128" i="22"/>
  <c r="B128" i="22"/>
  <c r="F127" i="22"/>
  <c r="C127" i="22"/>
  <c r="B127" i="22"/>
  <c r="F126" i="22"/>
  <c r="D126" i="22"/>
  <c r="C126" i="22"/>
  <c r="B126" i="22"/>
  <c r="F125" i="22"/>
  <c r="E125" i="22"/>
  <c r="E135" i="22" s="1"/>
  <c r="D125" i="22"/>
  <c r="C125" i="22"/>
  <c r="C132" i="22" s="1"/>
  <c r="B125" i="22"/>
  <c r="B129" i="22" s="1"/>
  <c r="F121" i="22"/>
  <c r="B121" i="22"/>
  <c r="F120" i="22"/>
  <c r="B120" i="22"/>
  <c r="F119" i="22"/>
  <c r="D119" i="22"/>
  <c r="C119" i="22"/>
  <c r="B119" i="22"/>
  <c r="F118" i="22"/>
  <c r="D118" i="22"/>
  <c r="C118" i="22"/>
  <c r="F117" i="22"/>
  <c r="B117" i="22"/>
  <c r="F116" i="22"/>
  <c r="B116" i="22"/>
  <c r="F115" i="22"/>
  <c r="D115" i="22"/>
  <c r="C115" i="22"/>
  <c r="B115" i="22"/>
  <c r="F114" i="22"/>
  <c r="D114" i="22"/>
  <c r="F113" i="22"/>
  <c r="D113" i="22"/>
  <c r="B113" i="22"/>
  <c r="F112" i="22"/>
  <c r="B112" i="22"/>
  <c r="F111" i="22"/>
  <c r="D111" i="22"/>
  <c r="C111" i="22"/>
  <c r="B111" i="22"/>
  <c r="F110" i="22"/>
  <c r="E110" i="22"/>
  <c r="D110" i="22"/>
  <c r="C110" i="22"/>
  <c r="C116" i="22" s="1"/>
  <c r="B110" i="22"/>
  <c r="B118" i="22" s="1"/>
  <c r="F106" i="22"/>
  <c r="B106" i="22"/>
  <c r="F105" i="22"/>
  <c r="C105" i="22"/>
  <c r="B105" i="22"/>
  <c r="F104" i="22"/>
  <c r="D104" i="22"/>
  <c r="C104" i="22"/>
  <c r="B104" i="22"/>
  <c r="F103" i="22"/>
  <c r="F102" i="22"/>
  <c r="D102" i="22"/>
  <c r="B102" i="22"/>
  <c r="F101" i="22"/>
  <c r="C101" i="22"/>
  <c r="B101" i="22"/>
  <c r="F100" i="22"/>
  <c r="D100" i="22"/>
  <c r="C100" i="22"/>
  <c r="B100" i="22"/>
  <c r="F99" i="22"/>
  <c r="D99" i="22"/>
  <c r="C99" i="22"/>
  <c r="F98" i="22"/>
  <c r="B98" i="22"/>
  <c r="F97" i="22"/>
  <c r="E97" i="22"/>
  <c r="C97" i="22"/>
  <c r="B97" i="22"/>
  <c r="F96" i="22"/>
  <c r="C96" i="22"/>
  <c r="B96" i="22"/>
  <c r="F95" i="22"/>
  <c r="E95" i="22"/>
  <c r="D95" i="22"/>
  <c r="C95" i="22"/>
  <c r="C102" i="22" s="1"/>
  <c r="B95" i="22"/>
  <c r="B99" i="22" s="1"/>
  <c r="F91" i="22"/>
  <c r="B91" i="22"/>
  <c r="F90" i="22"/>
  <c r="B90" i="22"/>
  <c r="F89" i="22"/>
  <c r="B89" i="22"/>
  <c r="F88" i="22"/>
  <c r="E88" i="22"/>
  <c r="C88" i="22"/>
  <c r="F87" i="22"/>
  <c r="B87" i="22"/>
  <c r="F86" i="22"/>
  <c r="C86" i="22"/>
  <c r="B86" i="22"/>
  <c r="F85" i="22"/>
  <c r="D85" i="22"/>
  <c r="B85" i="22"/>
  <c r="F84" i="22"/>
  <c r="D84" i="22"/>
  <c r="F83" i="22"/>
  <c r="E83" i="22"/>
  <c r="D83" i="22"/>
  <c r="B83" i="22"/>
  <c r="F82" i="22"/>
  <c r="B82" i="22"/>
  <c r="F81" i="22"/>
  <c r="D81" i="22"/>
  <c r="C81" i="22"/>
  <c r="B81" i="22"/>
  <c r="F80" i="22"/>
  <c r="E80" i="22"/>
  <c r="E86" i="22" s="1"/>
  <c r="D80" i="22"/>
  <c r="D88" i="22" s="1"/>
  <c r="C80" i="22"/>
  <c r="C90" i="22" s="1"/>
  <c r="B80" i="22"/>
  <c r="B88" i="22" s="1"/>
  <c r="F76" i="22"/>
  <c r="E76" i="22"/>
  <c r="B76" i="22"/>
  <c r="F75" i="22"/>
  <c r="C75" i="22"/>
  <c r="B75" i="22"/>
  <c r="F74" i="22"/>
  <c r="C74" i="22"/>
  <c r="B74" i="22"/>
  <c r="F73" i="22"/>
  <c r="F72" i="22"/>
  <c r="E72" i="22"/>
  <c r="B72" i="22"/>
  <c r="F71" i="22"/>
  <c r="C71" i="22"/>
  <c r="B71" i="22"/>
  <c r="F70" i="22"/>
  <c r="C70" i="22"/>
  <c r="B70" i="22"/>
  <c r="F69" i="22"/>
  <c r="E69" i="22"/>
  <c r="C69" i="22"/>
  <c r="F68" i="22"/>
  <c r="B68" i="22"/>
  <c r="F67" i="22"/>
  <c r="E67" i="22"/>
  <c r="C67" i="22"/>
  <c r="B67" i="22"/>
  <c r="F66" i="22"/>
  <c r="C66" i="22"/>
  <c r="B66" i="22"/>
  <c r="F65" i="22"/>
  <c r="E65" i="22"/>
  <c r="D65" i="22"/>
  <c r="C65" i="22"/>
  <c r="C72" i="22" s="1"/>
  <c r="B65" i="22"/>
  <c r="B69" i="22" s="1"/>
  <c r="F61" i="22"/>
  <c r="D61" i="22"/>
  <c r="B61" i="22"/>
  <c r="F60" i="22"/>
  <c r="C60" i="22"/>
  <c r="B60" i="22"/>
  <c r="F59" i="22"/>
  <c r="D59" i="22"/>
  <c r="B59" i="22"/>
  <c r="F58" i="22"/>
  <c r="D58" i="22"/>
  <c r="F57" i="22"/>
  <c r="D57" i="22"/>
  <c r="B57" i="22"/>
  <c r="F56" i="22"/>
  <c r="E56" i="22"/>
  <c r="C56" i="22"/>
  <c r="B56" i="22"/>
  <c r="F55" i="22"/>
  <c r="D55" i="22"/>
  <c r="C55" i="22"/>
  <c r="B55" i="22"/>
  <c r="F54" i="22"/>
  <c r="E54" i="22"/>
  <c r="D54" i="22"/>
  <c r="B54" i="22"/>
  <c r="F53" i="22"/>
  <c r="D53" i="22"/>
  <c r="B53" i="22"/>
  <c r="F52" i="22"/>
  <c r="E52" i="22"/>
  <c r="B52" i="22"/>
  <c r="F51" i="22"/>
  <c r="D51" i="22"/>
  <c r="C51" i="22"/>
  <c r="B51" i="22"/>
  <c r="F50" i="22"/>
  <c r="E50" i="22"/>
  <c r="D50" i="22"/>
  <c r="C50" i="22"/>
  <c r="C59" i="22" s="1"/>
  <c r="B50" i="22"/>
  <c r="B58" i="22" s="1"/>
  <c r="F46" i="22"/>
  <c r="E46" i="22"/>
  <c r="B46" i="22"/>
  <c r="F45" i="22"/>
  <c r="C45" i="22"/>
  <c r="B45" i="22"/>
  <c r="F44" i="22"/>
  <c r="D44" i="22"/>
  <c r="B44" i="22"/>
  <c r="F43" i="22"/>
  <c r="F42" i="22"/>
  <c r="E42" i="22"/>
  <c r="B42" i="22"/>
  <c r="F41" i="22"/>
  <c r="C41" i="22"/>
  <c r="B41" i="22"/>
  <c r="F40" i="22"/>
  <c r="D40" i="22"/>
  <c r="B40" i="22"/>
  <c r="F39" i="22"/>
  <c r="F38" i="22"/>
  <c r="E38" i="22"/>
  <c r="B38" i="22"/>
  <c r="F37" i="22"/>
  <c r="C37" i="22"/>
  <c r="B37" i="22"/>
  <c r="F36" i="22"/>
  <c r="D36" i="22"/>
  <c r="B36" i="22"/>
  <c r="F35" i="22"/>
  <c r="E35" i="22"/>
  <c r="D35" i="22"/>
  <c r="D46" i="22" s="1"/>
  <c r="C35" i="22"/>
  <c r="C44" i="22" s="1"/>
  <c r="B35" i="22"/>
  <c r="B39" i="22" s="1"/>
  <c r="F31" i="22"/>
  <c r="D31" i="22"/>
  <c r="C31" i="22"/>
  <c r="F30" i="22"/>
  <c r="D30" i="22"/>
  <c r="C30" i="22"/>
  <c r="F29" i="22"/>
  <c r="F28" i="22"/>
  <c r="C28" i="22"/>
  <c r="B28" i="22"/>
  <c r="F27" i="22"/>
  <c r="F26" i="22"/>
  <c r="D26" i="22"/>
  <c r="F25" i="22"/>
  <c r="D25" i="22"/>
  <c r="B25" i="22"/>
  <c r="F24" i="22"/>
  <c r="D24" i="22"/>
  <c r="F23" i="22"/>
  <c r="D23" i="22"/>
  <c r="F22" i="22"/>
  <c r="D22" i="22"/>
  <c r="C22" i="22"/>
  <c r="F21" i="22"/>
  <c r="E21" i="22"/>
  <c r="F20" i="22"/>
  <c r="E20" i="22"/>
  <c r="E28" i="22" s="1"/>
  <c r="D20" i="22"/>
  <c r="D29" i="22" s="1"/>
  <c r="C20" i="22"/>
  <c r="B20" i="22"/>
  <c r="F16" i="22"/>
  <c r="E16" i="22"/>
  <c r="C16" i="22"/>
  <c r="B16" i="22"/>
  <c r="F15" i="22"/>
  <c r="E15" i="22"/>
  <c r="D15" i="22"/>
  <c r="F14" i="22"/>
  <c r="E14" i="22"/>
  <c r="D14" i="22"/>
  <c r="B14" i="22"/>
  <c r="F13" i="22"/>
  <c r="F12" i="22"/>
  <c r="E12" i="22"/>
  <c r="D12" i="22"/>
  <c r="C12" i="22"/>
  <c r="F11" i="22"/>
  <c r="E11" i="22"/>
  <c r="C11" i="22"/>
  <c r="F10" i="22"/>
  <c r="E10" i="22"/>
  <c r="C10" i="22"/>
  <c r="F9" i="22"/>
  <c r="E9" i="22"/>
  <c r="C9" i="22"/>
  <c r="B9" i="22"/>
  <c r="F8" i="22"/>
  <c r="E8" i="22"/>
  <c r="C8" i="22"/>
  <c r="B8" i="22"/>
  <c r="F7" i="22"/>
  <c r="E7" i="22"/>
  <c r="D7" i="22"/>
  <c r="F6" i="22"/>
  <c r="E6" i="22"/>
  <c r="D6" i="22"/>
  <c r="B6" i="22"/>
  <c r="F5" i="22"/>
  <c r="E5" i="22"/>
  <c r="E13" i="22" s="1"/>
  <c r="D5" i="22"/>
  <c r="D10" i="22" s="1"/>
  <c r="C5" i="22"/>
  <c r="C15" i="22" s="1"/>
  <c r="B5" i="22"/>
  <c r="B12" i="22" s="1"/>
  <c r="F151" i="24"/>
  <c r="D151" i="24"/>
  <c r="C151" i="24"/>
  <c r="F150" i="24"/>
  <c r="D150" i="24"/>
  <c r="C150" i="24"/>
  <c r="F149" i="24"/>
  <c r="F148" i="24"/>
  <c r="C148" i="24"/>
  <c r="F147" i="24"/>
  <c r="B147" i="24"/>
  <c r="F146" i="24"/>
  <c r="D146" i="24"/>
  <c r="F145" i="24"/>
  <c r="D145" i="24"/>
  <c r="F144" i="24"/>
  <c r="D144" i="24"/>
  <c r="F143" i="24"/>
  <c r="D143" i="24"/>
  <c r="C143" i="24"/>
  <c r="F142" i="24"/>
  <c r="D142" i="24"/>
  <c r="C142" i="24"/>
  <c r="F141" i="24"/>
  <c r="F140" i="24"/>
  <c r="E140" i="24"/>
  <c r="E146" i="24" s="1"/>
  <c r="D140" i="24"/>
  <c r="D149" i="24" s="1"/>
  <c r="C140" i="24"/>
  <c r="B140" i="24"/>
  <c r="B148" i="24" s="1"/>
  <c r="F136" i="24"/>
  <c r="E136" i="24"/>
  <c r="C136" i="24"/>
  <c r="B136" i="24"/>
  <c r="F135" i="24"/>
  <c r="E135" i="24"/>
  <c r="D135" i="24"/>
  <c r="F134" i="24"/>
  <c r="E134" i="24"/>
  <c r="D134" i="24"/>
  <c r="B134" i="24"/>
  <c r="F133" i="24"/>
  <c r="F132" i="24"/>
  <c r="E132" i="24"/>
  <c r="D132" i="24"/>
  <c r="C132" i="24"/>
  <c r="F131" i="24"/>
  <c r="E131" i="24"/>
  <c r="C131" i="24"/>
  <c r="F130" i="24"/>
  <c r="E130" i="24"/>
  <c r="C130" i="24"/>
  <c r="F129" i="24"/>
  <c r="E129" i="24"/>
  <c r="C129" i="24"/>
  <c r="B129" i="24"/>
  <c r="F128" i="24"/>
  <c r="E128" i="24"/>
  <c r="C128" i="24"/>
  <c r="B128" i="24"/>
  <c r="F127" i="24"/>
  <c r="E127" i="24"/>
  <c r="D127" i="24"/>
  <c r="F126" i="24"/>
  <c r="E126" i="24"/>
  <c r="D126" i="24"/>
  <c r="B126" i="24"/>
  <c r="F125" i="24"/>
  <c r="E125" i="24"/>
  <c r="E133" i="24" s="1"/>
  <c r="D125" i="24"/>
  <c r="D130" i="24" s="1"/>
  <c r="C125" i="24"/>
  <c r="C135" i="24" s="1"/>
  <c r="B125" i="24"/>
  <c r="B132" i="24" s="1"/>
  <c r="F121" i="24"/>
  <c r="D121" i="24"/>
  <c r="C121" i="24"/>
  <c r="F120" i="24"/>
  <c r="D120" i="24"/>
  <c r="F119" i="24"/>
  <c r="F118" i="24"/>
  <c r="E118" i="24"/>
  <c r="C118" i="24"/>
  <c r="F117" i="24"/>
  <c r="F116" i="24"/>
  <c r="D116" i="24"/>
  <c r="F115" i="24"/>
  <c r="D115" i="24"/>
  <c r="F114" i="24"/>
  <c r="D114" i="24"/>
  <c r="F113" i="24"/>
  <c r="D113" i="24"/>
  <c r="F112" i="24"/>
  <c r="D112" i="24"/>
  <c r="F111" i="24"/>
  <c r="E111" i="24"/>
  <c r="F110" i="24"/>
  <c r="E110" i="24"/>
  <c r="E116" i="24" s="1"/>
  <c r="D110" i="24"/>
  <c r="D119" i="24" s="1"/>
  <c r="C110" i="24"/>
  <c r="C113" i="24" s="1"/>
  <c r="B110" i="24"/>
  <c r="F106" i="24"/>
  <c r="E106" i="24"/>
  <c r="C106" i="24"/>
  <c r="F105" i="24"/>
  <c r="E105" i="24"/>
  <c r="D105" i="24"/>
  <c r="B105" i="24"/>
  <c r="F104" i="24"/>
  <c r="E104" i="24"/>
  <c r="F103" i="24"/>
  <c r="D103" i="24"/>
  <c r="F102" i="24"/>
  <c r="E102" i="24"/>
  <c r="D102" i="24"/>
  <c r="C102" i="24"/>
  <c r="F101" i="24"/>
  <c r="E101" i="24"/>
  <c r="C101" i="24"/>
  <c r="F100" i="24"/>
  <c r="E100" i="24"/>
  <c r="C100" i="24"/>
  <c r="F99" i="24"/>
  <c r="E99" i="24"/>
  <c r="C99" i="24"/>
  <c r="F98" i="24"/>
  <c r="E98" i="24"/>
  <c r="C98" i="24"/>
  <c r="B98" i="24"/>
  <c r="F97" i="24"/>
  <c r="E97" i="24"/>
  <c r="F96" i="24"/>
  <c r="E96" i="24"/>
  <c r="D96" i="24"/>
  <c r="B96" i="24"/>
  <c r="F95" i="24"/>
  <c r="E95" i="24"/>
  <c r="E103" i="24" s="1"/>
  <c r="D95" i="24"/>
  <c r="D97" i="24" s="1"/>
  <c r="C95" i="24"/>
  <c r="C105" i="24" s="1"/>
  <c r="B95" i="24"/>
  <c r="F91" i="24"/>
  <c r="D91" i="24"/>
  <c r="C91" i="24"/>
  <c r="F90" i="24"/>
  <c r="D90" i="24"/>
  <c r="F89" i="24"/>
  <c r="E89" i="24"/>
  <c r="F88" i="24"/>
  <c r="E88" i="24"/>
  <c r="F87" i="24"/>
  <c r="F86" i="24"/>
  <c r="E86" i="24"/>
  <c r="D86" i="24"/>
  <c r="F85" i="24"/>
  <c r="D85" i="24"/>
  <c r="F84" i="24"/>
  <c r="D84" i="24"/>
  <c r="F83" i="24"/>
  <c r="D83" i="24"/>
  <c r="F82" i="24"/>
  <c r="D82" i="24"/>
  <c r="C82" i="24"/>
  <c r="F81" i="24"/>
  <c r="E81" i="24"/>
  <c r="F80" i="24"/>
  <c r="E80" i="24"/>
  <c r="D80" i="24"/>
  <c r="D89" i="24" s="1"/>
  <c r="C80" i="24"/>
  <c r="B80" i="24"/>
  <c r="B85" i="24" s="1"/>
  <c r="F76" i="24"/>
  <c r="E76" i="24"/>
  <c r="C76" i="24"/>
  <c r="B76" i="24"/>
  <c r="F75" i="24"/>
  <c r="E75" i="24"/>
  <c r="D75" i="24"/>
  <c r="B75" i="24"/>
  <c r="F74" i="24"/>
  <c r="E74" i="24"/>
  <c r="B74" i="24"/>
  <c r="F73" i="24"/>
  <c r="D73" i="24"/>
  <c r="B73" i="24"/>
  <c r="F72" i="24"/>
  <c r="D72" i="24"/>
  <c r="C72" i="24"/>
  <c r="F71" i="24"/>
  <c r="D71" i="24"/>
  <c r="C71" i="24"/>
  <c r="F70" i="24"/>
  <c r="E70" i="24"/>
  <c r="C70" i="24"/>
  <c r="F69" i="24"/>
  <c r="E69" i="24"/>
  <c r="C69" i="24"/>
  <c r="B69" i="24"/>
  <c r="F68" i="24"/>
  <c r="E68" i="24"/>
  <c r="C68" i="24"/>
  <c r="B68" i="24"/>
  <c r="F67" i="24"/>
  <c r="E67" i="24"/>
  <c r="B67" i="24"/>
  <c r="F66" i="24"/>
  <c r="E66" i="24"/>
  <c r="D66" i="24"/>
  <c r="B66" i="24"/>
  <c r="F65" i="24"/>
  <c r="E65" i="24"/>
  <c r="E73" i="24" s="1"/>
  <c r="D65" i="24"/>
  <c r="C65" i="24"/>
  <c r="C75" i="24" s="1"/>
  <c r="B65" i="24"/>
  <c r="F61" i="24"/>
  <c r="D61" i="24"/>
  <c r="C61" i="24"/>
  <c r="F60" i="24"/>
  <c r="D60" i="24"/>
  <c r="F59" i="24"/>
  <c r="F58" i="24"/>
  <c r="E58" i="24"/>
  <c r="C58" i="24"/>
  <c r="F57" i="24"/>
  <c r="F56" i="24"/>
  <c r="E56" i="24"/>
  <c r="D56" i="24"/>
  <c r="F55" i="24"/>
  <c r="D55" i="24"/>
  <c r="F54" i="24"/>
  <c r="D54" i="24"/>
  <c r="B54" i="24"/>
  <c r="F53" i="24"/>
  <c r="D53" i="24"/>
  <c r="C53" i="24"/>
  <c r="F52" i="24"/>
  <c r="D52" i="24"/>
  <c r="C52" i="24"/>
  <c r="F51" i="24"/>
  <c r="E51" i="24"/>
  <c r="C51" i="24"/>
  <c r="F50" i="24"/>
  <c r="E50" i="24"/>
  <c r="E59" i="24" s="1"/>
  <c r="D50" i="24"/>
  <c r="D59" i="24" s="1"/>
  <c r="C50" i="24"/>
  <c r="B50" i="24"/>
  <c r="B55" i="24" s="1"/>
  <c r="F46" i="24"/>
  <c r="E46" i="24"/>
  <c r="C46" i="24"/>
  <c r="F45" i="24"/>
  <c r="D45" i="24"/>
  <c r="B45" i="24"/>
  <c r="F44" i="24"/>
  <c r="E44" i="24"/>
  <c r="D44" i="24"/>
  <c r="F43" i="24"/>
  <c r="D43" i="24"/>
  <c r="B43" i="24"/>
  <c r="F42" i="24"/>
  <c r="D42" i="24"/>
  <c r="C42" i="24"/>
  <c r="F41" i="24"/>
  <c r="F40" i="24"/>
  <c r="C40" i="24"/>
  <c r="F39" i="24"/>
  <c r="E39" i="24"/>
  <c r="C39" i="24"/>
  <c r="F38" i="24"/>
  <c r="B38" i="24"/>
  <c r="F37" i="24"/>
  <c r="E37" i="24"/>
  <c r="D37" i="24"/>
  <c r="F36" i="24"/>
  <c r="D36" i="24"/>
  <c r="C36" i="24"/>
  <c r="B36" i="24"/>
  <c r="F35" i="24"/>
  <c r="E35" i="24"/>
  <c r="E45" i="24" s="1"/>
  <c r="D35" i="24"/>
  <c r="C35" i="24"/>
  <c r="C38" i="24" s="1"/>
  <c r="B35" i="24"/>
  <c r="F31" i="24"/>
  <c r="E31" i="24"/>
  <c r="D31" i="24"/>
  <c r="C31" i="24"/>
  <c r="F30" i="24"/>
  <c r="E30" i="24"/>
  <c r="F29" i="24"/>
  <c r="E29" i="24"/>
  <c r="F28" i="24"/>
  <c r="F27" i="24"/>
  <c r="F26" i="24"/>
  <c r="E26" i="24"/>
  <c r="D26" i="24"/>
  <c r="F25" i="24"/>
  <c r="F24" i="24"/>
  <c r="E24" i="24"/>
  <c r="F23" i="24"/>
  <c r="E23" i="24"/>
  <c r="D23" i="24"/>
  <c r="C23" i="24"/>
  <c r="F22" i="24"/>
  <c r="E22" i="24"/>
  <c r="F21" i="24"/>
  <c r="E21" i="24"/>
  <c r="F20" i="24"/>
  <c r="E20" i="24"/>
  <c r="E27" i="24" s="1"/>
  <c r="D20" i="24"/>
  <c r="D29" i="24" s="1"/>
  <c r="C20" i="24"/>
  <c r="C26" i="24" s="1"/>
  <c r="B20" i="24"/>
  <c r="B31" i="24" s="1"/>
  <c r="F16" i="24"/>
  <c r="D16" i="24"/>
  <c r="B16" i="24"/>
  <c r="F15" i="24"/>
  <c r="E15" i="24"/>
  <c r="D15" i="24"/>
  <c r="C15" i="24"/>
  <c r="F14" i="24"/>
  <c r="D14" i="24"/>
  <c r="C14" i="24"/>
  <c r="B14" i="24"/>
  <c r="F13" i="24"/>
  <c r="F12" i="24"/>
  <c r="E12" i="24"/>
  <c r="D12" i="24"/>
  <c r="C12" i="24"/>
  <c r="B12" i="24"/>
  <c r="F11" i="24"/>
  <c r="B11" i="24"/>
  <c r="F10" i="24"/>
  <c r="E10" i="24"/>
  <c r="D10" i="24"/>
  <c r="B10" i="24"/>
  <c r="F9" i="24"/>
  <c r="D9" i="24"/>
  <c r="C9" i="24"/>
  <c r="B9" i="24"/>
  <c r="F8" i="24"/>
  <c r="D8" i="24"/>
  <c r="B8" i="24"/>
  <c r="F7" i="24"/>
  <c r="E7" i="24"/>
  <c r="D7" i="24"/>
  <c r="C7" i="24"/>
  <c r="F6" i="24"/>
  <c r="D6" i="24"/>
  <c r="C6" i="24"/>
  <c r="B6" i="24"/>
  <c r="F5" i="24"/>
  <c r="E5" i="24"/>
  <c r="E13" i="24" s="1"/>
  <c r="D5" i="24"/>
  <c r="D13" i="24" s="1"/>
  <c r="C5" i="24"/>
  <c r="C10" i="24" s="1"/>
  <c r="B5" i="24"/>
  <c r="B15" i="24" s="1"/>
  <c r="D26" i="20" l="1"/>
  <c r="D27" i="20"/>
  <c r="D30" i="20"/>
  <c r="D22" i="20"/>
  <c r="D25" i="20"/>
  <c r="D29" i="20"/>
  <c r="D23" i="20"/>
  <c r="D31" i="20"/>
  <c r="D24" i="20"/>
  <c r="C28" i="24"/>
  <c r="E10" i="20"/>
  <c r="E11" i="20"/>
  <c r="E14" i="20"/>
  <c r="E6" i="20"/>
  <c r="E16" i="20"/>
  <c r="E9" i="20"/>
  <c r="E15" i="20"/>
  <c r="E13" i="20"/>
  <c r="C86" i="24"/>
  <c r="C84" i="24"/>
  <c r="C85" i="24"/>
  <c r="E119" i="22"/>
  <c r="E111" i="22"/>
  <c r="E120" i="22"/>
  <c r="E112" i="22"/>
  <c r="E115" i="22"/>
  <c r="E116" i="22"/>
  <c r="E114" i="22"/>
  <c r="E118" i="22"/>
  <c r="E9" i="24"/>
  <c r="B27" i="24"/>
  <c r="C56" i="24"/>
  <c r="C54" i="24"/>
  <c r="C55" i="24"/>
  <c r="B57" i="24"/>
  <c r="C87" i="24"/>
  <c r="B102" i="24"/>
  <c r="B100" i="24"/>
  <c r="B103" i="24"/>
  <c r="B101" i="24"/>
  <c r="C26" i="22"/>
  <c r="C29" i="22"/>
  <c r="C21" i="22"/>
  <c r="C24" i="22"/>
  <c r="C27" i="22"/>
  <c r="C25" i="22"/>
  <c r="D75" i="22"/>
  <c r="D67" i="22"/>
  <c r="D76" i="22"/>
  <c r="D68" i="22"/>
  <c r="D71" i="22"/>
  <c r="D69" i="22"/>
  <c r="D73" i="22"/>
  <c r="D66" i="22"/>
  <c r="D70" i="22"/>
  <c r="D74" i="22"/>
  <c r="D72" i="22"/>
  <c r="E121" i="22"/>
  <c r="D91" i="20"/>
  <c r="D83" i="20"/>
  <c r="D86" i="20"/>
  <c r="D89" i="20"/>
  <c r="D81" i="20"/>
  <c r="D87" i="20"/>
  <c r="D90" i="20"/>
  <c r="D82" i="20"/>
  <c r="D84" i="20"/>
  <c r="E44" i="12"/>
  <c r="E36" i="12"/>
  <c r="E45" i="12"/>
  <c r="E37" i="12"/>
  <c r="E40" i="12"/>
  <c r="E43" i="12"/>
  <c r="E42" i="12"/>
  <c r="E46" i="12"/>
  <c r="E39" i="12"/>
  <c r="E41" i="12"/>
  <c r="E38" i="12"/>
  <c r="B28" i="24"/>
  <c r="B121" i="24"/>
  <c r="B113" i="24"/>
  <c r="B116" i="24"/>
  <c r="B119" i="24"/>
  <c r="B111" i="24"/>
  <c r="B114" i="24"/>
  <c r="B120" i="24"/>
  <c r="B112" i="24"/>
  <c r="B25" i="24"/>
  <c r="E7" i="20"/>
  <c r="C25" i="24"/>
  <c r="B87" i="24"/>
  <c r="B31" i="22"/>
  <c r="B23" i="22"/>
  <c r="B26" i="22"/>
  <c r="B29" i="22"/>
  <c r="B21" i="22"/>
  <c r="B24" i="22"/>
  <c r="B30" i="22"/>
  <c r="B22" i="22"/>
  <c r="E100" i="22"/>
  <c r="E101" i="22"/>
  <c r="E104" i="22"/>
  <c r="E96" i="22"/>
  <c r="E98" i="22"/>
  <c r="E102" i="22"/>
  <c r="E99" i="22"/>
  <c r="E103" i="22"/>
  <c r="E105" i="22"/>
  <c r="D42" i="20"/>
  <c r="D45" i="20"/>
  <c r="D37" i="20"/>
  <c r="D46" i="20"/>
  <c r="D38" i="20"/>
  <c r="D41" i="20"/>
  <c r="D36" i="20"/>
  <c r="D43" i="20"/>
  <c r="D40" i="20"/>
  <c r="C11" i="24"/>
  <c r="C22" i="24"/>
  <c r="D25" i="24"/>
  <c r="E28" i="24"/>
  <c r="C30" i="24"/>
  <c r="E40" i="24"/>
  <c r="C59" i="24"/>
  <c r="E114" i="24"/>
  <c r="E117" i="24"/>
  <c r="E120" i="24"/>
  <c r="E112" i="24"/>
  <c r="E115" i="24"/>
  <c r="E121" i="24"/>
  <c r="E113" i="24"/>
  <c r="E119" i="24"/>
  <c r="E6" i="24"/>
  <c r="C8" i="24"/>
  <c r="D11" i="24"/>
  <c r="B13" i="24"/>
  <c r="E14" i="24"/>
  <c r="C16" i="24"/>
  <c r="D22" i="24"/>
  <c r="B24" i="24"/>
  <c r="E25" i="24"/>
  <c r="C27" i="24"/>
  <c r="D30" i="24"/>
  <c r="B42" i="24"/>
  <c r="B40" i="24"/>
  <c r="B41" i="24"/>
  <c r="E36" i="24"/>
  <c r="E38" i="24"/>
  <c r="C57" i="24"/>
  <c r="B72" i="24"/>
  <c r="B70" i="24"/>
  <c r="B71" i="24"/>
  <c r="E84" i="24"/>
  <c r="E90" i="24"/>
  <c r="E82" i="24"/>
  <c r="E91" i="24"/>
  <c r="E83" i="24"/>
  <c r="C83" i="24"/>
  <c r="E85" i="24"/>
  <c r="E87" i="24"/>
  <c r="B97" i="24"/>
  <c r="B99" i="24"/>
  <c r="B104" i="24"/>
  <c r="B106" i="24"/>
  <c r="B145" i="24"/>
  <c r="C23" i="22"/>
  <c r="E70" i="22"/>
  <c r="E71" i="22"/>
  <c r="E74" i="22"/>
  <c r="E66" i="22"/>
  <c r="E75" i="22"/>
  <c r="E73" i="22"/>
  <c r="E68" i="22"/>
  <c r="E113" i="22"/>
  <c r="C151" i="22"/>
  <c r="C143" i="22"/>
  <c r="C144" i="22"/>
  <c r="C147" i="22"/>
  <c r="C150" i="22"/>
  <c r="C148" i="22"/>
  <c r="C141" i="22"/>
  <c r="C145" i="22"/>
  <c r="E8" i="20"/>
  <c r="D21" i="20"/>
  <c r="E86" i="20"/>
  <c r="E89" i="20"/>
  <c r="E81" i="20"/>
  <c r="E84" i="20"/>
  <c r="E90" i="20"/>
  <c r="E82" i="20"/>
  <c r="E85" i="20"/>
  <c r="E87" i="20"/>
  <c r="E91" i="20"/>
  <c r="E83" i="20"/>
  <c r="E144" i="24"/>
  <c r="E147" i="24"/>
  <c r="E150" i="24"/>
  <c r="E142" i="24"/>
  <c r="E145" i="24"/>
  <c r="E151" i="24"/>
  <c r="E143" i="24"/>
  <c r="C116" i="24"/>
  <c r="C119" i="24"/>
  <c r="C111" i="24"/>
  <c r="C114" i="24"/>
  <c r="C117" i="24"/>
  <c r="C115" i="24"/>
  <c r="B22" i="24"/>
  <c r="E59" i="22"/>
  <c r="E51" i="22"/>
  <c r="E60" i="22"/>
  <c r="E55" i="22"/>
  <c r="E57" i="22"/>
  <c r="E61" i="22"/>
  <c r="E53" i="22"/>
  <c r="C13" i="24"/>
  <c r="C45" i="24"/>
  <c r="C37" i="24"/>
  <c r="C43" i="24"/>
  <c r="C44" i="24"/>
  <c r="E54" i="24"/>
  <c r="E60" i="24"/>
  <c r="E52" i="24"/>
  <c r="E61" i="24"/>
  <c r="E53" i="24"/>
  <c r="E55" i="24"/>
  <c r="E57" i="24"/>
  <c r="C90" i="24"/>
  <c r="C120" i="24"/>
  <c r="E24" i="22"/>
  <c r="E27" i="22"/>
  <c r="E30" i="22"/>
  <c r="E22" i="22"/>
  <c r="E25" i="22"/>
  <c r="E31" i="22"/>
  <c r="E23" i="22"/>
  <c r="E29" i="22"/>
  <c r="E106" i="22"/>
  <c r="D146" i="22"/>
  <c r="D147" i="22"/>
  <c r="D150" i="22"/>
  <c r="D142" i="22"/>
  <c r="D148" i="22"/>
  <c r="D141" i="22"/>
  <c r="D145" i="22"/>
  <c r="D149" i="22"/>
  <c r="D143" i="22"/>
  <c r="D151" i="22"/>
  <c r="E31" i="16"/>
  <c r="E149" i="24"/>
  <c r="D60" i="18"/>
  <c r="D52" i="18"/>
  <c r="D61" i="18"/>
  <c r="D53" i="18"/>
  <c r="D56" i="18"/>
  <c r="D59" i="18"/>
  <c r="D57" i="18"/>
  <c r="D54" i="18"/>
  <c r="D51" i="18"/>
  <c r="D58" i="18"/>
  <c r="B91" i="24"/>
  <c r="B83" i="24"/>
  <c r="B89" i="24"/>
  <c r="B81" i="24"/>
  <c r="B90" i="24"/>
  <c r="B82" i="24"/>
  <c r="E12" i="20"/>
  <c r="C16" i="18"/>
  <c r="C8" i="18"/>
  <c r="C9" i="18"/>
  <c r="C12" i="18"/>
  <c r="C10" i="18"/>
  <c r="C14" i="18"/>
  <c r="C7" i="18"/>
  <c r="C11" i="18"/>
  <c r="C15" i="18"/>
  <c r="C6" i="18"/>
  <c r="D55" i="18"/>
  <c r="B61" i="24"/>
  <c r="B53" i="24"/>
  <c r="B59" i="24"/>
  <c r="B51" i="24"/>
  <c r="B60" i="24"/>
  <c r="B52" i="24"/>
  <c r="E141" i="24"/>
  <c r="E11" i="24"/>
  <c r="B21" i="24"/>
  <c r="C24" i="24"/>
  <c r="D27" i="24"/>
  <c r="B29" i="24"/>
  <c r="C41" i="24"/>
  <c r="D100" i="24"/>
  <c r="D106" i="24"/>
  <c r="D98" i="24"/>
  <c r="D101" i="24"/>
  <c r="D99" i="24"/>
  <c r="D104" i="24"/>
  <c r="B117" i="24"/>
  <c r="B151" i="24"/>
  <c r="B143" i="24"/>
  <c r="B146" i="24"/>
  <c r="B149" i="24"/>
  <c r="B141" i="24"/>
  <c r="B144" i="24"/>
  <c r="B150" i="24"/>
  <c r="B142" i="24"/>
  <c r="E26" i="22"/>
  <c r="B7" i="24"/>
  <c r="E8" i="24"/>
  <c r="E16" i="24"/>
  <c r="C21" i="24"/>
  <c r="D24" i="24"/>
  <c r="B26" i="24"/>
  <c r="D40" i="24"/>
  <c r="D46" i="24"/>
  <c r="D38" i="24"/>
  <c r="D39" i="24"/>
  <c r="B37" i="24"/>
  <c r="B39" i="24"/>
  <c r="D41" i="24"/>
  <c r="B44" i="24"/>
  <c r="B46" i="24"/>
  <c r="C60" i="24"/>
  <c r="D70" i="24"/>
  <c r="D76" i="24"/>
  <c r="D68" i="24"/>
  <c r="D69" i="24"/>
  <c r="D67" i="24"/>
  <c r="D74" i="24"/>
  <c r="C81" i="24"/>
  <c r="B86" i="24"/>
  <c r="B88" i="24"/>
  <c r="C146" i="24"/>
  <c r="C149" i="24"/>
  <c r="C141" i="24"/>
  <c r="C144" i="24"/>
  <c r="C147" i="24"/>
  <c r="C145" i="24"/>
  <c r="E148" i="24"/>
  <c r="E58" i="22"/>
  <c r="C146" i="22"/>
  <c r="D39" i="20"/>
  <c r="E56" i="20"/>
  <c r="E59" i="20"/>
  <c r="E51" i="20"/>
  <c r="E54" i="20"/>
  <c r="E60" i="20"/>
  <c r="E52" i="20"/>
  <c r="E55" i="20"/>
  <c r="E61" i="20"/>
  <c r="E53" i="20"/>
  <c r="D28" i="24"/>
  <c r="B30" i="24"/>
  <c r="C89" i="24"/>
  <c r="E85" i="16"/>
  <c r="E86" i="16"/>
  <c r="E89" i="16"/>
  <c r="E81" i="16"/>
  <c r="E84" i="16"/>
  <c r="E83" i="16"/>
  <c r="E82" i="16"/>
  <c r="E87" i="16"/>
  <c r="E91" i="16"/>
  <c r="E90" i="16"/>
  <c r="E88" i="16"/>
  <c r="D21" i="24"/>
  <c r="B23" i="24"/>
  <c r="E43" i="24"/>
  <c r="E41" i="24"/>
  <c r="E42" i="24"/>
  <c r="B56" i="24"/>
  <c r="B58" i="24"/>
  <c r="B84" i="24"/>
  <c r="C88" i="24"/>
  <c r="C112" i="24"/>
  <c r="B115" i="24"/>
  <c r="B118" i="24"/>
  <c r="B27" i="22"/>
  <c r="E117" i="22"/>
  <c r="D28" i="20"/>
  <c r="D72" i="20"/>
  <c r="D75" i="20"/>
  <c r="D67" i="20"/>
  <c r="D70" i="20"/>
  <c r="D76" i="20"/>
  <c r="D68" i="20"/>
  <c r="D71" i="20"/>
  <c r="D69" i="20"/>
  <c r="D74" i="20"/>
  <c r="D66" i="20"/>
  <c r="D73" i="20"/>
  <c r="E25" i="16"/>
  <c r="E29" i="16"/>
  <c r="E21" i="16"/>
  <c r="E27" i="16"/>
  <c r="E24" i="16"/>
  <c r="E30" i="16"/>
  <c r="E26" i="16"/>
  <c r="E22" i="16"/>
  <c r="E28" i="16"/>
  <c r="D58" i="24"/>
  <c r="C66" i="24"/>
  <c r="E72" i="24"/>
  <c r="C74" i="24"/>
  <c r="D88" i="24"/>
  <c r="C96" i="24"/>
  <c r="C104" i="24"/>
  <c r="D118" i="24"/>
  <c r="C126" i="24"/>
  <c r="D129" i="24"/>
  <c r="B131" i="24"/>
  <c r="C134" i="24"/>
  <c r="D148" i="24"/>
  <c r="C6" i="22"/>
  <c r="D9" i="22"/>
  <c r="B11" i="22"/>
  <c r="C14" i="22"/>
  <c r="D28" i="22"/>
  <c r="C36" i="22"/>
  <c r="D38" i="22"/>
  <c r="C40" i="22"/>
  <c r="D42" i="22"/>
  <c r="D105" i="22"/>
  <c r="D97" i="22"/>
  <c r="D106" i="22"/>
  <c r="D98" i="22"/>
  <c r="D101" i="22"/>
  <c r="E133" i="22"/>
  <c r="E149" i="22"/>
  <c r="E141" i="22"/>
  <c r="E150" i="22"/>
  <c r="E142" i="22"/>
  <c r="E145" i="22"/>
  <c r="C31" i="20"/>
  <c r="C23" i="20"/>
  <c r="C24" i="20"/>
  <c r="C27" i="20"/>
  <c r="C26" i="20"/>
  <c r="E45" i="20"/>
  <c r="E40" i="20"/>
  <c r="E43" i="20"/>
  <c r="E41" i="20"/>
  <c r="E44" i="20"/>
  <c r="E36" i="20"/>
  <c r="E37" i="20"/>
  <c r="E42" i="20"/>
  <c r="D61" i="20"/>
  <c r="D53" i="20"/>
  <c r="D56" i="20"/>
  <c r="D59" i="20"/>
  <c r="D51" i="20"/>
  <c r="D57" i="20"/>
  <c r="D60" i="20"/>
  <c r="D52" i="20"/>
  <c r="D58" i="20"/>
  <c r="C111" i="20"/>
  <c r="C6" i="16"/>
  <c r="D41" i="12"/>
  <c r="D42" i="12"/>
  <c r="D45" i="12"/>
  <c r="D37" i="12"/>
  <c r="D39" i="12"/>
  <c r="D43" i="12"/>
  <c r="D36" i="12"/>
  <c r="D44" i="12"/>
  <c r="D38" i="12"/>
  <c r="D46" i="12"/>
  <c r="D131" i="24"/>
  <c r="B133" i="24"/>
  <c r="D11" i="22"/>
  <c r="B13" i="22"/>
  <c r="C91" i="22"/>
  <c r="C83" i="22"/>
  <c r="C84" i="22"/>
  <c r="C87" i="22"/>
  <c r="E84" i="22"/>
  <c r="C120" i="22"/>
  <c r="D135" i="22"/>
  <c r="D127" i="22"/>
  <c r="D136" i="22"/>
  <c r="D128" i="22"/>
  <c r="D131" i="22"/>
  <c r="E29" i="20"/>
  <c r="E21" i="20"/>
  <c r="E30" i="20"/>
  <c r="E22" i="20"/>
  <c r="E25" i="20"/>
  <c r="C106" i="18"/>
  <c r="C98" i="18"/>
  <c r="C99" i="18"/>
  <c r="C102" i="18"/>
  <c r="C101" i="18"/>
  <c r="C105" i="18"/>
  <c r="C103" i="18"/>
  <c r="C96" i="18"/>
  <c r="C100" i="18"/>
  <c r="D57" i="24"/>
  <c r="E71" i="24"/>
  <c r="C73" i="24"/>
  <c r="D87" i="24"/>
  <c r="C103" i="24"/>
  <c r="D117" i="24"/>
  <c r="D128" i="24"/>
  <c r="B130" i="24"/>
  <c r="C133" i="24"/>
  <c r="D136" i="24"/>
  <c r="D147" i="24"/>
  <c r="D8" i="22"/>
  <c r="B10" i="22"/>
  <c r="C13" i="22"/>
  <c r="D16" i="22"/>
  <c r="D27" i="22"/>
  <c r="C42" i="22"/>
  <c r="C46" i="22"/>
  <c r="C38" i="22"/>
  <c r="C39" i="22"/>
  <c r="C43" i="22"/>
  <c r="D86" i="22"/>
  <c r="D87" i="22"/>
  <c r="D90" i="22"/>
  <c r="D82" i="22"/>
  <c r="C82" i="22"/>
  <c r="D91" i="22"/>
  <c r="E130" i="22"/>
  <c r="E131" i="22"/>
  <c r="E134" i="22"/>
  <c r="E126" i="22"/>
  <c r="E127" i="22"/>
  <c r="E136" i="22"/>
  <c r="E143" i="22"/>
  <c r="C29" i="20"/>
  <c r="E31" i="20"/>
  <c r="E38" i="20"/>
  <c r="C117" i="20"/>
  <c r="C121" i="20"/>
  <c r="C113" i="20"/>
  <c r="C120" i="20"/>
  <c r="C116" i="20"/>
  <c r="C112" i="20"/>
  <c r="C115" i="20"/>
  <c r="C118" i="20"/>
  <c r="E44" i="18"/>
  <c r="E36" i="18"/>
  <c r="E45" i="18"/>
  <c r="E37" i="18"/>
  <c r="E40" i="18"/>
  <c r="E41" i="18"/>
  <c r="E39" i="18"/>
  <c r="E43" i="18"/>
  <c r="E38" i="18"/>
  <c r="E46" i="18"/>
  <c r="C68" i="18"/>
  <c r="C69" i="18"/>
  <c r="C72" i="18"/>
  <c r="C71" i="18"/>
  <c r="C73" i="18"/>
  <c r="C66" i="18"/>
  <c r="C70" i="18"/>
  <c r="C74" i="18"/>
  <c r="C104" i="18"/>
  <c r="C7" i="16"/>
  <c r="D41" i="16"/>
  <c r="D45" i="16"/>
  <c r="D37" i="16"/>
  <c r="D44" i="16"/>
  <c r="D42" i="16"/>
  <c r="D46" i="16"/>
  <c r="D39" i="16"/>
  <c r="D43" i="16"/>
  <c r="E104" i="16"/>
  <c r="E96" i="16"/>
  <c r="E105" i="16"/>
  <c r="E97" i="16"/>
  <c r="E100" i="16"/>
  <c r="E102" i="16"/>
  <c r="E101" i="16"/>
  <c r="E99" i="16"/>
  <c r="E103" i="16"/>
  <c r="E106" i="16"/>
  <c r="E98" i="16"/>
  <c r="B127" i="24"/>
  <c r="D133" i="24"/>
  <c r="B135" i="24"/>
  <c r="B7" i="22"/>
  <c r="D13" i="22"/>
  <c r="B15" i="22"/>
  <c r="D45" i="22"/>
  <c r="D37" i="22"/>
  <c r="D41" i="22"/>
  <c r="D39" i="22"/>
  <c r="D43" i="22"/>
  <c r="C61" i="22"/>
  <c r="C53" i="22"/>
  <c r="C57" i="22"/>
  <c r="E89" i="22"/>
  <c r="E81" i="22"/>
  <c r="E90" i="22"/>
  <c r="E82" i="22"/>
  <c r="E85" i="22"/>
  <c r="C89" i="22"/>
  <c r="E91" i="22"/>
  <c r="C121" i="22"/>
  <c r="C113" i="22"/>
  <c r="C114" i="22"/>
  <c r="C117" i="22"/>
  <c r="D132" i="22"/>
  <c r="D134" i="22"/>
  <c r="E27" i="20"/>
  <c r="D102" i="20"/>
  <c r="D97" i="20"/>
  <c r="D100" i="20"/>
  <c r="D103" i="20"/>
  <c r="D98" i="20"/>
  <c r="D101" i="20"/>
  <c r="D105" i="20"/>
  <c r="D71" i="18"/>
  <c r="D72" i="18"/>
  <c r="D67" i="18"/>
  <c r="D69" i="18"/>
  <c r="D73" i="18"/>
  <c r="D66" i="18"/>
  <c r="D74" i="18"/>
  <c r="C16" i="16"/>
  <c r="C8" i="16"/>
  <c r="C9" i="16"/>
  <c r="C12" i="16"/>
  <c r="C11" i="16"/>
  <c r="C10" i="16"/>
  <c r="B24" i="16"/>
  <c r="B28" i="16"/>
  <c r="B31" i="16"/>
  <c r="B29" i="16"/>
  <c r="B27" i="16"/>
  <c r="B25" i="16"/>
  <c r="B23" i="16"/>
  <c r="B21" i="16"/>
  <c r="B30" i="16"/>
  <c r="B26" i="16"/>
  <c r="B22" i="16"/>
  <c r="C76" i="16"/>
  <c r="C68" i="16"/>
  <c r="C69" i="16"/>
  <c r="C72" i="16"/>
  <c r="C75" i="16"/>
  <c r="C70" i="16"/>
  <c r="C74" i="16"/>
  <c r="C71" i="16"/>
  <c r="C66" i="16"/>
  <c r="C73" i="16"/>
  <c r="D106" i="12"/>
  <c r="D104" i="12"/>
  <c r="D101" i="12"/>
  <c r="D102" i="12"/>
  <c r="D97" i="12"/>
  <c r="D105" i="12"/>
  <c r="D98" i="12"/>
  <c r="D99" i="12"/>
  <c r="D100" i="12"/>
  <c r="D103" i="12"/>
  <c r="D51" i="24"/>
  <c r="C67" i="24"/>
  <c r="D81" i="24"/>
  <c r="C97" i="24"/>
  <c r="D111" i="24"/>
  <c r="C127" i="24"/>
  <c r="D141" i="24"/>
  <c r="C7" i="22"/>
  <c r="D21" i="22"/>
  <c r="E40" i="22"/>
  <c r="E44" i="22"/>
  <c r="E36" i="22"/>
  <c r="E37" i="22"/>
  <c r="E39" i="22"/>
  <c r="E41" i="22"/>
  <c r="E43" i="22"/>
  <c r="E45" i="22"/>
  <c r="D56" i="22"/>
  <c r="D60" i="22"/>
  <c r="D52" i="22"/>
  <c r="C52" i="22"/>
  <c r="C54" i="22"/>
  <c r="C58" i="22"/>
  <c r="C85" i="22"/>
  <c r="E87" i="22"/>
  <c r="D89" i="22"/>
  <c r="D96" i="22"/>
  <c r="D103" i="22"/>
  <c r="D116" i="22"/>
  <c r="D117" i="22"/>
  <c r="D120" i="22"/>
  <c r="D112" i="22"/>
  <c r="C112" i="22"/>
  <c r="D121" i="22"/>
  <c r="E132" i="22"/>
  <c r="D15" i="20"/>
  <c r="D7" i="20"/>
  <c r="D16" i="20"/>
  <c r="D8" i="20"/>
  <c r="D11" i="20"/>
  <c r="C21" i="20"/>
  <c r="E23" i="20"/>
  <c r="D54" i="20"/>
  <c r="D68" i="18"/>
  <c r="D16" i="16"/>
  <c r="D11" i="16"/>
  <c r="D12" i="16"/>
  <c r="D15" i="16"/>
  <c r="D7" i="16"/>
  <c r="D9" i="16"/>
  <c r="D13" i="16"/>
  <c r="D6" i="16"/>
  <c r="D10" i="16"/>
  <c r="D8" i="16"/>
  <c r="D40" i="16"/>
  <c r="B43" i="22"/>
  <c r="C68" i="22"/>
  <c r="B73" i="22"/>
  <c r="C76" i="22"/>
  <c r="B84" i="22"/>
  <c r="C98" i="22"/>
  <c r="B103" i="22"/>
  <c r="C106" i="22"/>
  <c r="B114" i="22"/>
  <c r="C128" i="22"/>
  <c r="B133" i="22"/>
  <c r="C136" i="22"/>
  <c r="C8" i="20"/>
  <c r="B13" i="20"/>
  <c r="C16" i="20"/>
  <c r="C38" i="20"/>
  <c r="B43" i="20"/>
  <c r="C46" i="20"/>
  <c r="C57" i="20"/>
  <c r="E66" i="20"/>
  <c r="B73" i="20"/>
  <c r="E74" i="20"/>
  <c r="C76" i="20"/>
  <c r="C87" i="20"/>
  <c r="E96" i="20"/>
  <c r="B105" i="20"/>
  <c r="D111" i="20"/>
  <c r="D115" i="20"/>
  <c r="D6" i="18"/>
  <c r="D13" i="18"/>
  <c r="D30" i="18"/>
  <c r="D22" i="18"/>
  <c r="D31" i="18"/>
  <c r="D23" i="18"/>
  <c r="D26" i="18"/>
  <c r="D38" i="18"/>
  <c r="D40" i="18"/>
  <c r="E58" i="18"/>
  <c r="E74" i="18"/>
  <c r="E66" i="18"/>
  <c r="E67" i="18"/>
  <c r="E70" i="18"/>
  <c r="E83" i="18"/>
  <c r="D101" i="18"/>
  <c r="D102" i="18"/>
  <c r="D105" i="18"/>
  <c r="D97" i="18"/>
  <c r="D104" i="18"/>
  <c r="E14" i="16"/>
  <c r="E6" i="16"/>
  <c r="E15" i="16"/>
  <c r="E7" i="16"/>
  <c r="E10" i="16"/>
  <c r="E12" i="16"/>
  <c r="D60" i="16"/>
  <c r="D52" i="16"/>
  <c r="D61" i="16"/>
  <c r="D53" i="16"/>
  <c r="D56" i="16"/>
  <c r="D59" i="16"/>
  <c r="D57" i="16"/>
  <c r="D54" i="16"/>
  <c r="D71" i="16"/>
  <c r="D72" i="16"/>
  <c r="D75" i="16"/>
  <c r="D67" i="16"/>
  <c r="D73" i="16"/>
  <c r="D66" i="16"/>
  <c r="D74" i="16"/>
  <c r="D30" i="12"/>
  <c r="D22" i="12"/>
  <c r="D31" i="12"/>
  <c r="D23" i="12"/>
  <c r="D26" i="12"/>
  <c r="D25" i="12"/>
  <c r="D29" i="12"/>
  <c r="D27" i="12"/>
  <c r="D24" i="12"/>
  <c r="C73" i="22"/>
  <c r="C103" i="22"/>
  <c r="C133" i="22"/>
  <c r="B10" i="20"/>
  <c r="C13" i="20"/>
  <c r="B40" i="20"/>
  <c r="C43" i="20"/>
  <c r="C54" i="20"/>
  <c r="B70" i="20"/>
  <c r="E71" i="20"/>
  <c r="C73" i="20"/>
  <c r="C84" i="20"/>
  <c r="B100" i="20"/>
  <c r="E101" i="20"/>
  <c r="C105" i="20"/>
  <c r="E25" i="18"/>
  <c r="E26" i="18"/>
  <c r="E29" i="18"/>
  <c r="E21" i="18"/>
  <c r="E22" i="18"/>
  <c r="E31" i="18"/>
  <c r="E72" i="18"/>
  <c r="E88" i="18"/>
  <c r="E90" i="18"/>
  <c r="E104" i="18"/>
  <c r="E96" i="18"/>
  <c r="E105" i="18"/>
  <c r="E97" i="18"/>
  <c r="E100" i="18"/>
  <c r="E102" i="18"/>
  <c r="E55" i="16"/>
  <c r="E56" i="16"/>
  <c r="E59" i="16"/>
  <c r="E51" i="16"/>
  <c r="E60" i="16"/>
  <c r="E58" i="16"/>
  <c r="E52" i="16"/>
  <c r="E57" i="16"/>
  <c r="D70" i="16"/>
  <c r="D76" i="16"/>
  <c r="C56" i="20"/>
  <c r="E73" i="20"/>
  <c r="C86" i="20"/>
  <c r="E105" i="20"/>
  <c r="D120" i="20"/>
  <c r="D112" i="20"/>
  <c r="D121" i="20"/>
  <c r="D116" i="20"/>
  <c r="D114" i="20"/>
  <c r="D118" i="20"/>
  <c r="D11" i="18"/>
  <c r="D12" i="18"/>
  <c r="D15" i="18"/>
  <c r="D7" i="18"/>
  <c r="D16" i="18"/>
  <c r="E55" i="18"/>
  <c r="E56" i="18"/>
  <c r="E59" i="18"/>
  <c r="E51" i="18"/>
  <c r="E52" i="18"/>
  <c r="E61" i="18"/>
  <c r="D120" i="18"/>
  <c r="D112" i="18"/>
  <c r="D121" i="18"/>
  <c r="D113" i="18"/>
  <c r="D116" i="18"/>
  <c r="E44" i="16"/>
  <c r="E36" i="16"/>
  <c r="E45" i="16"/>
  <c r="E40" i="16"/>
  <c r="E37" i="16"/>
  <c r="C76" i="12"/>
  <c r="C68" i="12"/>
  <c r="C69" i="12"/>
  <c r="C72" i="12"/>
  <c r="C73" i="12"/>
  <c r="C66" i="12"/>
  <c r="C70" i="12"/>
  <c r="C67" i="12"/>
  <c r="C53" i="20"/>
  <c r="C61" i="20"/>
  <c r="E70" i="20"/>
  <c r="C83" i="20"/>
  <c r="C91" i="20"/>
  <c r="B99" i="20"/>
  <c r="E100" i="20"/>
  <c r="C102" i="20"/>
  <c r="B104" i="20"/>
  <c r="E115" i="20"/>
  <c r="E119" i="20"/>
  <c r="E111" i="20"/>
  <c r="E112" i="20"/>
  <c r="E114" i="20"/>
  <c r="E116" i="20"/>
  <c r="E118" i="20"/>
  <c r="E120" i="20"/>
  <c r="E14" i="18"/>
  <c r="E6" i="18"/>
  <c r="E15" i="18"/>
  <c r="E7" i="18"/>
  <c r="E10" i="18"/>
  <c r="E16" i="18"/>
  <c r="E23" i="18"/>
  <c r="D25" i="18"/>
  <c r="C46" i="18"/>
  <c r="C38" i="18"/>
  <c r="C39" i="18"/>
  <c r="C42" i="18"/>
  <c r="D90" i="18"/>
  <c r="D82" i="18"/>
  <c r="D91" i="18"/>
  <c r="D83" i="18"/>
  <c r="D86" i="18"/>
  <c r="E84" i="18"/>
  <c r="D96" i="18"/>
  <c r="D103" i="18"/>
  <c r="E115" i="18"/>
  <c r="E116" i="18"/>
  <c r="E119" i="18"/>
  <c r="E111" i="18"/>
  <c r="E112" i="18"/>
  <c r="D117" i="18"/>
  <c r="D119" i="18"/>
  <c r="E13" i="16"/>
  <c r="E46" i="16"/>
  <c r="E53" i="16"/>
  <c r="E61" i="16"/>
  <c r="D120" i="16"/>
  <c r="D112" i="16"/>
  <c r="D121" i="16"/>
  <c r="D113" i="16"/>
  <c r="D116" i="16"/>
  <c r="D118" i="16"/>
  <c r="D111" i="16"/>
  <c r="D119" i="16"/>
  <c r="D117" i="16"/>
  <c r="D90" i="12"/>
  <c r="D82" i="12"/>
  <c r="D91" i="12"/>
  <c r="D83" i="12"/>
  <c r="D86" i="12"/>
  <c r="D84" i="12"/>
  <c r="D81" i="12"/>
  <c r="D85" i="12"/>
  <c r="D88" i="12"/>
  <c r="C179" i="12"/>
  <c r="C171" i="12"/>
  <c r="C174" i="12"/>
  <c r="C177" i="12"/>
  <c r="C180" i="12"/>
  <c r="C172" i="12"/>
  <c r="C175" i="12"/>
  <c r="C173" i="12"/>
  <c r="C178" i="12"/>
  <c r="C181" i="12"/>
  <c r="C176" i="12"/>
  <c r="E67" i="20"/>
  <c r="E97" i="20"/>
  <c r="D14" i="18"/>
  <c r="D41" i="18"/>
  <c r="D42" i="18"/>
  <c r="D45" i="18"/>
  <c r="D37" i="18"/>
  <c r="D46" i="18"/>
  <c r="E57" i="18"/>
  <c r="E85" i="18"/>
  <c r="E86" i="18"/>
  <c r="E89" i="18"/>
  <c r="E81" i="18"/>
  <c r="E82" i="18"/>
  <c r="C75" i="12"/>
  <c r="E85" i="12"/>
  <c r="E86" i="12"/>
  <c r="E89" i="12"/>
  <c r="E81" i="12"/>
  <c r="E90" i="12"/>
  <c r="E88" i="12"/>
  <c r="E87" i="12"/>
  <c r="B118" i="20"/>
  <c r="B9" i="18"/>
  <c r="C23" i="18"/>
  <c r="B28" i="18"/>
  <c r="C31" i="18"/>
  <c r="B39" i="18"/>
  <c r="C53" i="18"/>
  <c r="B58" i="18"/>
  <c r="C61" i="18"/>
  <c r="B69" i="18"/>
  <c r="C83" i="18"/>
  <c r="B88" i="18"/>
  <c r="C91" i="18"/>
  <c r="B99" i="18"/>
  <c r="C113" i="18"/>
  <c r="B118" i="18"/>
  <c r="C121" i="18"/>
  <c r="B9" i="16"/>
  <c r="C27" i="16"/>
  <c r="C31" i="16"/>
  <c r="C23" i="16"/>
  <c r="C24" i="16"/>
  <c r="C28" i="16"/>
  <c r="E74" i="16"/>
  <c r="E66" i="16"/>
  <c r="E75" i="16"/>
  <c r="E67" i="16"/>
  <c r="E70" i="16"/>
  <c r="E76" i="16"/>
  <c r="D85" i="16"/>
  <c r="C106" i="16"/>
  <c r="C98" i="16"/>
  <c r="C99" i="16"/>
  <c r="C102" i="16"/>
  <c r="C101" i="16"/>
  <c r="E115" i="16"/>
  <c r="E116" i="16"/>
  <c r="E119" i="16"/>
  <c r="E111" i="16"/>
  <c r="E112" i="16"/>
  <c r="E121" i="16"/>
  <c r="C6" i="12"/>
  <c r="E8" i="12"/>
  <c r="D10" i="12"/>
  <c r="C44" i="12"/>
  <c r="E53" i="12"/>
  <c r="D58" i="12"/>
  <c r="D71" i="12"/>
  <c r="D72" i="12"/>
  <c r="D75" i="12"/>
  <c r="D67" i="12"/>
  <c r="B116" i="12"/>
  <c r="B119" i="12"/>
  <c r="B111" i="12"/>
  <c r="B114" i="12"/>
  <c r="B117" i="12"/>
  <c r="B120" i="12"/>
  <c r="B112" i="12"/>
  <c r="B121" i="12"/>
  <c r="B113" i="12"/>
  <c r="D57" i="4"/>
  <c r="D60" i="4"/>
  <c r="D52" i="4"/>
  <c r="D58" i="4"/>
  <c r="D54" i="4"/>
  <c r="D55" i="4"/>
  <c r="D53" i="4"/>
  <c r="D51" i="4"/>
  <c r="D61" i="4"/>
  <c r="D56" i="4"/>
  <c r="E76" i="4"/>
  <c r="E68" i="4"/>
  <c r="E71" i="4"/>
  <c r="E74" i="4"/>
  <c r="E66" i="4"/>
  <c r="E75" i="4"/>
  <c r="E73" i="4"/>
  <c r="E72" i="4"/>
  <c r="E70" i="4"/>
  <c r="E67" i="4"/>
  <c r="C28" i="18"/>
  <c r="C58" i="18"/>
  <c r="B85" i="18"/>
  <c r="C88" i="18"/>
  <c r="B96" i="18"/>
  <c r="B104" i="18"/>
  <c r="B115" i="18"/>
  <c r="C118" i="18"/>
  <c r="B6" i="16"/>
  <c r="B14" i="16"/>
  <c r="D30" i="16"/>
  <c r="D22" i="16"/>
  <c r="D26" i="16"/>
  <c r="C22" i="16"/>
  <c r="D24" i="16"/>
  <c r="C26" i="16"/>
  <c r="D28" i="16"/>
  <c r="C30" i="16"/>
  <c r="C46" i="16"/>
  <c r="C38" i="16"/>
  <c r="C42" i="16"/>
  <c r="C39" i="16"/>
  <c r="C43" i="16"/>
  <c r="E72" i="16"/>
  <c r="D81" i="16"/>
  <c r="D101" i="16"/>
  <c r="D102" i="16"/>
  <c r="D105" i="16"/>
  <c r="D97" i="16"/>
  <c r="C97" i="16"/>
  <c r="C40" i="12"/>
  <c r="E58" i="12"/>
  <c r="E60" i="12"/>
  <c r="E74" i="12"/>
  <c r="E66" i="12"/>
  <c r="E75" i="12"/>
  <c r="E67" i="12"/>
  <c r="E70" i="12"/>
  <c r="D76" i="12"/>
  <c r="C103" i="12"/>
  <c r="C106" i="12"/>
  <c r="C104" i="12"/>
  <c r="C98" i="12"/>
  <c r="C99" i="12"/>
  <c r="C102" i="12"/>
  <c r="C101" i="12"/>
  <c r="B236" i="12"/>
  <c r="B239" i="12"/>
  <c r="B231" i="12"/>
  <c r="B234" i="12"/>
  <c r="B237" i="12"/>
  <c r="B240" i="12"/>
  <c r="B232" i="12"/>
  <c r="B241" i="12"/>
  <c r="B233" i="12"/>
  <c r="E57" i="4"/>
  <c r="E60" i="4"/>
  <c r="E52" i="4"/>
  <c r="E55" i="4"/>
  <c r="E53" i="4"/>
  <c r="E51" i="4"/>
  <c r="E61" i="4"/>
  <c r="E59" i="4"/>
  <c r="E58" i="4"/>
  <c r="E54" i="4"/>
  <c r="C16" i="12"/>
  <c r="C8" i="12"/>
  <c r="C9" i="12"/>
  <c r="C12" i="12"/>
  <c r="C11" i="12"/>
  <c r="E25" i="12"/>
  <c r="E26" i="12"/>
  <c r="E29" i="12"/>
  <c r="E21" i="12"/>
  <c r="E22" i="12"/>
  <c r="E106" i="12"/>
  <c r="E104" i="12"/>
  <c r="E105" i="12"/>
  <c r="E96" i="12"/>
  <c r="E97" i="12"/>
  <c r="E100" i="12"/>
  <c r="D90" i="16"/>
  <c r="D82" i="16"/>
  <c r="D91" i="16"/>
  <c r="D83" i="16"/>
  <c r="D86" i="16"/>
  <c r="C100" i="16"/>
  <c r="D11" i="12"/>
  <c r="D12" i="12"/>
  <c r="D15" i="12"/>
  <c r="D7" i="12"/>
  <c r="C7" i="12"/>
  <c r="E9" i="12"/>
  <c r="E27" i="12"/>
  <c r="D60" i="12"/>
  <c r="D52" i="12"/>
  <c r="D61" i="12"/>
  <c r="D53" i="12"/>
  <c r="D56" i="12"/>
  <c r="E54" i="12"/>
  <c r="D70" i="12"/>
  <c r="C146" i="4"/>
  <c r="C149" i="4"/>
  <c r="C141" i="4"/>
  <c r="C144" i="4"/>
  <c r="C147" i="4"/>
  <c r="C150" i="4"/>
  <c r="C145" i="4"/>
  <c r="C142" i="4"/>
  <c r="C151" i="4"/>
  <c r="C143" i="4"/>
  <c r="E14" i="12"/>
  <c r="E6" i="12"/>
  <c r="E15" i="12"/>
  <c r="E7" i="12"/>
  <c r="E10" i="12"/>
  <c r="C46" i="12"/>
  <c r="C38" i="12"/>
  <c r="C39" i="12"/>
  <c r="C42" i="12"/>
  <c r="C41" i="12"/>
  <c r="E55" i="12"/>
  <c r="E56" i="12"/>
  <c r="E59" i="12"/>
  <c r="E51" i="12"/>
  <c r="E52" i="12"/>
  <c r="E102" i="12"/>
  <c r="B39" i="16"/>
  <c r="C53" i="16"/>
  <c r="B58" i="16"/>
  <c r="C61" i="16"/>
  <c r="B69" i="16"/>
  <c r="C83" i="16"/>
  <c r="B88" i="16"/>
  <c r="C91" i="16"/>
  <c r="C113" i="16"/>
  <c r="B118" i="16"/>
  <c r="C121" i="16"/>
  <c r="C23" i="12"/>
  <c r="B28" i="12"/>
  <c r="C31" i="12"/>
  <c r="C53" i="12"/>
  <c r="B58" i="12"/>
  <c r="C61" i="12"/>
  <c r="C83" i="12"/>
  <c r="B88" i="12"/>
  <c r="C91" i="12"/>
  <c r="C119" i="12"/>
  <c r="C111" i="12"/>
  <c r="C114" i="12"/>
  <c r="C117" i="12"/>
  <c r="C120" i="12"/>
  <c r="C112" i="12"/>
  <c r="C115" i="12"/>
  <c r="C116" i="12"/>
  <c r="E130" i="12"/>
  <c r="B146" i="12"/>
  <c r="B149" i="12"/>
  <c r="B141" i="12"/>
  <c r="B144" i="12"/>
  <c r="B147" i="12"/>
  <c r="B150" i="12"/>
  <c r="B142" i="12"/>
  <c r="E226" i="12"/>
  <c r="E218" i="12"/>
  <c r="E221" i="12"/>
  <c r="E224" i="12"/>
  <c r="E216" i="12"/>
  <c r="E219" i="12"/>
  <c r="E222" i="12"/>
  <c r="E217" i="12"/>
  <c r="C239" i="12"/>
  <c r="C231" i="12"/>
  <c r="C234" i="12"/>
  <c r="C237" i="12"/>
  <c r="C240" i="12"/>
  <c r="C232" i="12"/>
  <c r="C235" i="12"/>
  <c r="D149" i="4"/>
  <c r="D141" i="4"/>
  <c r="D144" i="4"/>
  <c r="D147" i="4"/>
  <c r="D150" i="4"/>
  <c r="D142" i="4"/>
  <c r="D148" i="4"/>
  <c r="B175" i="4"/>
  <c r="E208" i="4"/>
  <c r="E211" i="4"/>
  <c r="C241" i="4"/>
  <c r="C233" i="4"/>
  <c r="C236" i="4"/>
  <c r="C239" i="4"/>
  <c r="C231" i="4"/>
  <c r="C234" i="4"/>
  <c r="C237" i="4"/>
  <c r="C232" i="4"/>
  <c r="C235" i="4"/>
  <c r="C238" i="4"/>
  <c r="C240" i="4"/>
  <c r="C58" i="16"/>
  <c r="C88" i="16"/>
  <c r="C118" i="16"/>
  <c r="B25" i="12"/>
  <c r="C28" i="12"/>
  <c r="B55" i="12"/>
  <c r="C58" i="12"/>
  <c r="B85" i="12"/>
  <c r="C88" i="12"/>
  <c r="C113" i="12"/>
  <c r="C149" i="12"/>
  <c r="C141" i="12"/>
  <c r="C144" i="12"/>
  <c r="C147" i="12"/>
  <c r="C150" i="12"/>
  <c r="C142" i="12"/>
  <c r="C145" i="12"/>
  <c r="B143" i="12"/>
  <c r="C146" i="12"/>
  <c r="B176" i="12"/>
  <c r="B179" i="12"/>
  <c r="B171" i="12"/>
  <c r="B174" i="12"/>
  <c r="B177" i="12"/>
  <c r="B180" i="12"/>
  <c r="B172" i="12"/>
  <c r="C233" i="12"/>
  <c r="C236" i="12"/>
  <c r="E144" i="4"/>
  <c r="E147" i="4"/>
  <c r="E150" i="4"/>
  <c r="E142" i="4"/>
  <c r="E145" i="4"/>
  <c r="E149" i="4"/>
  <c r="E141" i="4"/>
  <c r="E151" i="4"/>
  <c r="E146" i="4"/>
  <c r="E143" i="4"/>
  <c r="D145" i="4"/>
  <c r="E148" i="4"/>
  <c r="B180" i="4"/>
  <c r="D236" i="4"/>
  <c r="D239" i="4"/>
  <c r="D231" i="4"/>
  <c r="D234" i="4"/>
  <c r="D237" i="4"/>
  <c r="D240" i="4"/>
  <c r="D232" i="4"/>
  <c r="D235" i="4"/>
  <c r="D238" i="4"/>
  <c r="D241" i="4"/>
  <c r="E136" i="12"/>
  <c r="E128" i="12"/>
  <c r="E131" i="12"/>
  <c r="E134" i="12"/>
  <c r="E126" i="12"/>
  <c r="E129" i="12"/>
  <c r="E132" i="12"/>
  <c r="B206" i="12"/>
  <c r="B209" i="12"/>
  <c r="B201" i="12"/>
  <c r="B204" i="12"/>
  <c r="B207" i="12"/>
  <c r="B210" i="12"/>
  <c r="B202" i="12"/>
  <c r="E41" i="4"/>
  <c r="E44" i="4"/>
  <c r="E36" i="4"/>
  <c r="E42" i="4"/>
  <c r="E40" i="4"/>
  <c r="E46" i="4"/>
  <c r="E38" i="4"/>
  <c r="E39" i="4"/>
  <c r="B172" i="4"/>
  <c r="B105" i="12"/>
  <c r="B106" i="12"/>
  <c r="B103" i="12"/>
  <c r="E166" i="12"/>
  <c r="E158" i="12"/>
  <c r="E161" i="12"/>
  <c r="E164" i="12"/>
  <c r="E156" i="12"/>
  <c r="E159" i="12"/>
  <c r="E162" i="12"/>
  <c r="C209" i="12"/>
  <c r="C201" i="12"/>
  <c r="C204" i="12"/>
  <c r="C207" i="12"/>
  <c r="C210" i="12"/>
  <c r="C202" i="12"/>
  <c r="C205" i="12"/>
  <c r="B203" i="12"/>
  <c r="E14" i="4"/>
  <c r="E15" i="4"/>
  <c r="E8" i="4"/>
  <c r="E13" i="4"/>
  <c r="E11" i="4"/>
  <c r="E6" i="4"/>
  <c r="E9" i="4"/>
  <c r="E12" i="4"/>
  <c r="E7" i="4"/>
  <c r="E37" i="4"/>
  <c r="E135" i="12"/>
  <c r="E196" i="12"/>
  <c r="E188" i="12"/>
  <c r="E191" i="12"/>
  <c r="E194" i="12"/>
  <c r="E186" i="12"/>
  <c r="E189" i="12"/>
  <c r="E192" i="12"/>
  <c r="E187" i="12"/>
  <c r="B181" i="4"/>
  <c r="B173" i="4"/>
  <c r="B176" i="4"/>
  <c r="B179" i="4"/>
  <c r="B171" i="4"/>
  <c r="B174" i="4"/>
  <c r="E204" i="4"/>
  <c r="E207" i="4"/>
  <c r="E210" i="4"/>
  <c r="E202" i="4"/>
  <c r="E205" i="4"/>
  <c r="E203" i="4"/>
  <c r="E113" i="12"/>
  <c r="D118" i="12"/>
  <c r="E121" i="12"/>
  <c r="C126" i="12"/>
  <c r="D129" i="12"/>
  <c r="B131" i="12"/>
  <c r="C134" i="12"/>
  <c r="E143" i="12"/>
  <c r="D148" i="12"/>
  <c r="E151" i="12"/>
  <c r="C156" i="12"/>
  <c r="D159" i="12"/>
  <c r="B161" i="12"/>
  <c r="C164" i="12"/>
  <c r="E173" i="12"/>
  <c r="D178" i="12"/>
  <c r="E181" i="12"/>
  <c r="E203" i="12"/>
  <c r="D208" i="12"/>
  <c r="E211" i="12"/>
  <c r="B221" i="12"/>
  <c r="E233" i="12"/>
  <c r="D238" i="12"/>
  <c r="E241" i="12"/>
  <c r="B86" i="4"/>
  <c r="B89" i="4"/>
  <c r="B81" i="4"/>
  <c r="B84" i="4"/>
  <c r="B82" i="4"/>
  <c r="B112" i="4"/>
  <c r="B115" i="4"/>
  <c r="C176" i="4"/>
  <c r="C179" i="4"/>
  <c r="C171" i="4"/>
  <c r="C174" i="4"/>
  <c r="C177" i="4"/>
  <c r="C178" i="4"/>
  <c r="E239" i="4"/>
  <c r="E231" i="4"/>
  <c r="E234" i="4"/>
  <c r="E237" i="4"/>
  <c r="E240" i="4"/>
  <c r="E232" i="4"/>
  <c r="E235" i="4"/>
  <c r="D115" i="12"/>
  <c r="E118" i="12"/>
  <c r="D126" i="12"/>
  <c r="B128" i="12"/>
  <c r="C131" i="12"/>
  <c r="D134" i="12"/>
  <c r="B136" i="12"/>
  <c r="D145" i="12"/>
  <c r="E148" i="12"/>
  <c r="D156" i="12"/>
  <c r="B158" i="12"/>
  <c r="C161" i="12"/>
  <c r="D164" i="12"/>
  <c r="B166" i="12"/>
  <c r="D175" i="12"/>
  <c r="E178" i="12"/>
  <c r="E208" i="12"/>
  <c r="E238" i="12"/>
  <c r="B29" i="4"/>
  <c r="B21" i="4"/>
  <c r="B24" i="4"/>
  <c r="B26" i="4"/>
  <c r="B28" i="4"/>
  <c r="C89" i="4"/>
  <c r="C81" i="4"/>
  <c r="C84" i="4"/>
  <c r="C87" i="4"/>
  <c r="C82" i="4"/>
  <c r="B121" i="4"/>
  <c r="B113" i="4"/>
  <c r="B116" i="4"/>
  <c r="B119" i="4"/>
  <c r="B111" i="4"/>
  <c r="B114" i="4"/>
  <c r="B118" i="4"/>
  <c r="D179" i="4"/>
  <c r="D171" i="4"/>
  <c r="D174" i="4"/>
  <c r="D177" i="4"/>
  <c r="D180" i="4"/>
  <c r="D172" i="4"/>
  <c r="C173" i="4"/>
  <c r="D178" i="4"/>
  <c r="C181" i="4"/>
  <c r="D112" i="12"/>
  <c r="E115" i="12"/>
  <c r="D120" i="12"/>
  <c r="C128" i="12"/>
  <c r="D131" i="12"/>
  <c r="B133" i="12"/>
  <c r="C136" i="12"/>
  <c r="D142" i="12"/>
  <c r="E145" i="12"/>
  <c r="D150" i="12"/>
  <c r="C158" i="12"/>
  <c r="D161" i="12"/>
  <c r="B163" i="12"/>
  <c r="C166" i="12"/>
  <c r="D172" i="12"/>
  <c r="E175" i="12"/>
  <c r="D180" i="12"/>
  <c r="C188" i="12"/>
  <c r="D191" i="12"/>
  <c r="B193" i="12"/>
  <c r="C196" i="12"/>
  <c r="D202" i="12"/>
  <c r="E205" i="12"/>
  <c r="D210" i="12"/>
  <c r="C218" i="12"/>
  <c r="B223" i="12"/>
  <c r="C226" i="12"/>
  <c r="D232" i="12"/>
  <c r="E235" i="12"/>
  <c r="D240" i="12"/>
  <c r="C8" i="4"/>
  <c r="C24" i="4"/>
  <c r="C27" i="4"/>
  <c r="B22" i="4"/>
  <c r="C26" i="4"/>
  <c r="C28" i="4"/>
  <c r="B30" i="4"/>
  <c r="D84" i="4"/>
  <c r="D87" i="4"/>
  <c r="D90" i="4"/>
  <c r="D82" i="4"/>
  <c r="B85" i="4"/>
  <c r="B87" i="4"/>
  <c r="C116" i="4"/>
  <c r="C119" i="4"/>
  <c r="C111" i="4"/>
  <c r="C114" i="4"/>
  <c r="C117" i="4"/>
  <c r="C118" i="4"/>
  <c r="E174" i="4"/>
  <c r="E177" i="4"/>
  <c r="E180" i="4"/>
  <c r="E172" i="4"/>
  <c r="E175" i="4"/>
  <c r="D173" i="4"/>
  <c r="D176" i="4"/>
  <c r="E178" i="4"/>
  <c r="D181" i="4"/>
  <c r="B211" i="4"/>
  <c r="B203" i="4"/>
  <c r="B206" i="4"/>
  <c r="B209" i="4"/>
  <c r="B201" i="4"/>
  <c r="B204" i="4"/>
  <c r="B208" i="4"/>
  <c r="E112" i="12"/>
  <c r="D117" i="12"/>
  <c r="E120" i="12"/>
  <c r="D128" i="12"/>
  <c r="B130" i="12"/>
  <c r="C133" i="12"/>
  <c r="D136" i="12"/>
  <c r="E142" i="12"/>
  <c r="D147" i="12"/>
  <c r="E150" i="12"/>
  <c r="D158" i="12"/>
  <c r="B160" i="12"/>
  <c r="C163" i="12"/>
  <c r="D166" i="12"/>
  <c r="E172" i="12"/>
  <c r="D177" i="12"/>
  <c r="E180" i="12"/>
  <c r="D188" i="12"/>
  <c r="B190" i="12"/>
  <c r="C193" i="12"/>
  <c r="D196" i="12"/>
  <c r="E202" i="12"/>
  <c r="D207" i="12"/>
  <c r="E210" i="12"/>
  <c r="B220" i="12"/>
  <c r="C223" i="12"/>
  <c r="D226" i="12"/>
  <c r="E232" i="12"/>
  <c r="D237" i="12"/>
  <c r="E240" i="12"/>
  <c r="C13" i="4"/>
  <c r="C16" i="4"/>
  <c r="B10" i="4"/>
  <c r="D27" i="4"/>
  <c r="D30" i="4"/>
  <c r="D22" i="4"/>
  <c r="C22" i="4"/>
  <c r="D26" i="4"/>
  <c r="D28" i="4"/>
  <c r="C30" i="4"/>
  <c r="B59" i="4"/>
  <c r="B51" i="4"/>
  <c r="B54" i="4"/>
  <c r="B56" i="4"/>
  <c r="E87" i="4"/>
  <c r="E90" i="4"/>
  <c r="E82" i="4"/>
  <c r="E85" i="4"/>
  <c r="B83" i="4"/>
  <c r="C85" i="4"/>
  <c r="D119" i="4"/>
  <c r="D111" i="4"/>
  <c r="D114" i="4"/>
  <c r="D117" i="4"/>
  <c r="D120" i="4"/>
  <c r="D112" i="4"/>
  <c r="C113" i="4"/>
  <c r="D118" i="4"/>
  <c r="C121" i="4"/>
  <c r="B142" i="4"/>
  <c r="B145" i="4"/>
  <c r="E173" i="4"/>
  <c r="E176" i="4"/>
  <c r="E181" i="4"/>
  <c r="C206" i="4"/>
  <c r="C209" i="4"/>
  <c r="C201" i="4"/>
  <c r="C204" i="4"/>
  <c r="C207" i="4"/>
  <c r="C208" i="4"/>
  <c r="E241" i="4"/>
  <c r="B127" i="12"/>
  <c r="B157" i="12"/>
  <c r="B187" i="12"/>
  <c r="B217" i="12"/>
  <c r="B7" i="4"/>
  <c r="C10" i="4"/>
  <c r="E30" i="4"/>
  <c r="E22" i="4"/>
  <c r="E25" i="4"/>
  <c r="E26" i="4"/>
  <c r="E28" i="4"/>
  <c r="D46" i="4"/>
  <c r="D38" i="4"/>
  <c r="D41" i="4"/>
  <c r="D43" i="4"/>
  <c r="C59" i="4"/>
  <c r="C54" i="4"/>
  <c r="C57" i="4"/>
  <c r="B52" i="4"/>
  <c r="C56" i="4"/>
  <c r="C83" i="4"/>
  <c r="D85" i="4"/>
  <c r="B88" i="4"/>
  <c r="B90" i="4"/>
  <c r="E114" i="4"/>
  <c r="E117" i="4"/>
  <c r="E120" i="4"/>
  <c r="E112" i="4"/>
  <c r="E115" i="4"/>
  <c r="D113" i="4"/>
  <c r="D116" i="4"/>
  <c r="E118" i="4"/>
  <c r="D121" i="4"/>
  <c r="B151" i="4"/>
  <c r="B143" i="4"/>
  <c r="B146" i="4"/>
  <c r="B149" i="4"/>
  <c r="B141" i="4"/>
  <c r="B144" i="4"/>
  <c r="B148" i="4"/>
  <c r="E171" i="4"/>
  <c r="E179" i="4"/>
  <c r="D209" i="4"/>
  <c r="D201" i="4"/>
  <c r="D204" i="4"/>
  <c r="D207" i="4"/>
  <c r="D210" i="4"/>
  <c r="D202" i="4"/>
  <c r="C203" i="4"/>
  <c r="D208" i="4"/>
  <c r="C211" i="4"/>
  <c r="E238" i="4"/>
  <c r="C38" i="4"/>
  <c r="B43" i="4"/>
  <c r="C46" i="4"/>
  <c r="C68" i="4"/>
  <c r="D71" i="4"/>
  <c r="B73" i="4"/>
  <c r="C76" i="4"/>
  <c r="E96" i="4"/>
  <c r="C98" i="4"/>
  <c r="D101" i="4"/>
  <c r="B103" i="4"/>
  <c r="E104" i="4"/>
  <c r="C106" i="4"/>
  <c r="E126" i="4"/>
  <c r="C128" i="4"/>
  <c r="D131" i="4"/>
  <c r="B133" i="4"/>
  <c r="E134" i="4"/>
  <c r="C136" i="4"/>
  <c r="E156" i="4"/>
  <c r="C158" i="4"/>
  <c r="D161" i="4"/>
  <c r="B163" i="4"/>
  <c r="E164" i="4"/>
  <c r="C166" i="4"/>
  <c r="E186" i="4"/>
  <c r="C188" i="4"/>
  <c r="D191" i="4"/>
  <c r="B193" i="4"/>
  <c r="E194" i="4"/>
  <c r="C196" i="4"/>
  <c r="E216" i="4"/>
  <c r="C218" i="4"/>
  <c r="D221" i="4"/>
  <c r="B223" i="4"/>
  <c r="E224" i="4"/>
  <c r="C226" i="4"/>
  <c r="B234" i="4"/>
  <c r="D68" i="4"/>
  <c r="D76" i="4"/>
  <c r="D98" i="4"/>
  <c r="E101" i="4"/>
  <c r="D106" i="4"/>
  <c r="D128" i="4"/>
  <c r="E131" i="4"/>
  <c r="D136" i="4"/>
  <c r="D158" i="4"/>
  <c r="E161" i="4"/>
  <c r="D166" i="4"/>
  <c r="D188" i="4"/>
  <c r="E191" i="4"/>
  <c r="D196" i="4"/>
  <c r="D218" i="4"/>
  <c r="E221" i="4"/>
  <c r="D226" i="4"/>
  <c r="B231" i="4"/>
  <c r="B239" i="4"/>
  <c r="E98" i="4"/>
  <c r="E106" i="4"/>
  <c r="E128" i="4"/>
  <c r="E136" i="4"/>
  <c r="E158" i="4"/>
  <c r="E166" i="4"/>
  <c r="E188" i="4"/>
  <c r="E196" i="4"/>
  <c r="E218" i="4"/>
  <c r="E226" i="4"/>
  <c r="B236" i="4"/>
  <c r="B233" i="4"/>
  <c r="B241" i="4"/>
</calcChain>
</file>

<file path=xl/sharedStrings.xml><?xml version="1.0" encoding="utf-8"?>
<sst xmlns="http://schemas.openxmlformats.org/spreadsheetml/2006/main" count="2594" uniqueCount="62">
  <si>
    <t>Top1%</t>
  </si>
  <si>
    <t>Top5%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</si>
  <si>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</si>
  <si>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</si>
  <si>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</si>
  <si>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</si>
  <si>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</si>
  <si>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</si>
  <si>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</si>
  <si>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</si>
  <si>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</si>
  <si>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</si>
  <si>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tous contrôles</t>
  </si>
  <si>
    <t>agglo, com, cap, propri</t>
  </si>
  <si>
    <t>agglo, com</t>
  </si>
  <si>
    <t>pas de contrôle</t>
  </si>
  <si>
    <t>Prop. de voix (% moyenne nationale) (coef. régression) (D1)</t>
  </si>
  <si>
    <t>Proportion de voix  (% moyenne nationale)</t>
  </si>
  <si>
    <t xml:space="preserve">J. Cagé, T. Piketty, Elections européennes et inégalités sociales en France, 1994-2024 </t>
  </si>
  <si>
    <t>(dernière mise à jour: 20/06/2024)</t>
  </si>
  <si>
    <t>Annexe C. Courants politiques et clivages liés à la richesse aux élections européennes</t>
  </si>
  <si>
    <t>Séries sur le vote européen 2024 en fonction du revenu</t>
  </si>
  <si>
    <t>LO</t>
  </si>
  <si>
    <t>FRE</t>
  </si>
  <si>
    <t>PCF</t>
  </si>
  <si>
    <t>LFI</t>
  </si>
  <si>
    <t>PS</t>
  </si>
  <si>
    <t>EELV</t>
  </si>
  <si>
    <t>Ensemble</t>
  </si>
  <si>
    <t>LR</t>
  </si>
  <si>
    <t>RN</t>
  </si>
  <si>
    <t>Reconquête</t>
  </si>
  <si>
    <t>Bloc social-écologique 2024</t>
  </si>
  <si>
    <t>Bloc libéral progressiste 2024</t>
  </si>
  <si>
    <t>Bloc national-patriote 2024</t>
  </si>
  <si>
    <t>Séries sur le vote européen 2019 en fonction du revenu</t>
  </si>
  <si>
    <t>ANI</t>
  </si>
  <si>
    <t>AR</t>
  </si>
  <si>
    <t>NPA</t>
  </si>
  <si>
    <t>JAU</t>
  </si>
  <si>
    <t>PAT</t>
  </si>
  <si>
    <t>Renaissance</t>
  </si>
  <si>
    <t>Debout la France</t>
  </si>
  <si>
    <t>Séries sur le vote européen 2014 en fonction du revenu</t>
  </si>
  <si>
    <t>FG</t>
  </si>
  <si>
    <t>MDM</t>
  </si>
  <si>
    <t>UMP</t>
  </si>
  <si>
    <t>FN</t>
  </si>
  <si>
    <t>DVD</t>
  </si>
  <si>
    <t>Séries sur le vote européen 2009 en fonction du revenu</t>
  </si>
  <si>
    <t>Séries sur le vote européen 2004 en fonction du revenu</t>
  </si>
  <si>
    <t>Séries sur le vote européen 1999 en fonction du revenu</t>
  </si>
  <si>
    <t>MNR</t>
  </si>
  <si>
    <t>CPNT</t>
  </si>
  <si>
    <t>RPR</t>
  </si>
  <si>
    <t>Séries sur le vote européen 1994 en fonction du revenu</t>
  </si>
  <si>
    <t>MRG</t>
  </si>
  <si>
    <t>VE</t>
  </si>
  <si>
    <t>UDF-RPR</t>
  </si>
  <si>
    <t>MPF</t>
  </si>
  <si>
    <t>MRC</t>
  </si>
  <si>
    <t>UDF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</si>
</sst>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3" fillId="0" borderId="0" xfId="1"/>
    <xf numFmtId="164" fontId="3" fillId="0" borderId="0" xfId="1" applyNumberFormat="1"/>
    <xf numFmtId="9" fontId="1" fillId="0" borderId="0" xfId="1" applyNumberFormat="1" applyFont="1" applyAlignment="1">
      <alignment horizontal="center"/>
    </xf>
    <xf numFmtId="0" fontId="0" fillId="0" borderId="0" xfId="1" applyFont="1" applyAlignment="1">
      <alignment horizontal="center"/>
    </xf>
    <xf numFmtId="0" fontId="0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/>
    <xf numFmtId="0" fontId="2" fillId="0" borderId="0" xfId="0" applyFont="1"/>
    <xf numFmtId="0" fontId="0" fillId="0" borderId="0" xfId="0" applyFont="1"/>
    <xf numFmtId="0" fontId="0" fillId="0" borderId="2" xfId="1" applyFont="1" applyBorder="1" applyAlignment="1">
      <alignment horizontal="center" wrapText="1"/>
    </xf>
    <xf numFmtId="0" fontId="0" fillId="0" borderId="1" xfId="1" applyFont="1" applyBorder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C9AEC"/>
      <color rgb="FFAAF2FC"/>
      <color rgb="FFA7E8FF"/>
      <color rgb="FFA9F5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2.xml"/><Relationship Id="rId18" Type="http://schemas.openxmlformats.org/officeDocument/2006/relationships/worksheet" Target="worksheets/sheet5.xml"/><Relationship Id="rId26" Type="http://schemas.openxmlformats.org/officeDocument/2006/relationships/externalLink" Target="externalLinks/externalLink5.xml"/><Relationship Id="rId39" Type="http://schemas.openxmlformats.org/officeDocument/2006/relationships/externalLink" Target="externalLinks/externalLink18.xml"/><Relationship Id="rId21" Type="http://schemas.openxmlformats.org/officeDocument/2006/relationships/worksheet" Target="worksheets/sheet8.xml"/><Relationship Id="rId34" Type="http://schemas.openxmlformats.org/officeDocument/2006/relationships/externalLink" Target="externalLinks/externalLink13.xml"/><Relationship Id="rId42" Type="http://schemas.openxmlformats.org/officeDocument/2006/relationships/externalLink" Target="externalLinks/externalLink21.xml"/><Relationship Id="rId47" Type="http://schemas.openxmlformats.org/officeDocument/2006/relationships/externalLink" Target="externalLinks/externalLink26.xml"/><Relationship Id="rId50" Type="http://schemas.openxmlformats.org/officeDocument/2006/relationships/externalLink" Target="externalLinks/externalLink29.xml"/><Relationship Id="rId55" Type="http://schemas.openxmlformats.org/officeDocument/2006/relationships/externalLink" Target="externalLinks/externalLink34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worksheet" Target="worksheets/sheet4.xml"/><Relationship Id="rId25" Type="http://schemas.openxmlformats.org/officeDocument/2006/relationships/externalLink" Target="externalLinks/externalLink4.xml"/><Relationship Id="rId33" Type="http://schemas.openxmlformats.org/officeDocument/2006/relationships/externalLink" Target="externalLinks/externalLink12.xml"/><Relationship Id="rId38" Type="http://schemas.openxmlformats.org/officeDocument/2006/relationships/externalLink" Target="externalLinks/externalLink17.xml"/><Relationship Id="rId46" Type="http://schemas.openxmlformats.org/officeDocument/2006/relationships/externalLink" Target="externalLinks/externalLink25.xml"/><Relationship Id="rId59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3.xml"/><Relationship Id="rId20" Type="http://schemas.openxmlformats.org/officeDocument/2006/relationships/worksheet" Target="worksheets/sheet7.xml"/><Relationship Id="rId29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0.xml"/><Relationship Id="rId54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externalLink" Target="externalLinks/externalLink3.xml"/><Relationship Id="rId32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16.xml"/><Relationship Id="rId40" Type="http://schemas.openxmlformats.org/officeDocument/2006/relationships/externalLink" Target="externalLinks/externalLink19.xml"/><Relationship Id="rId45" Type="http://schemas.openxmlformats.org/officeDocument/2006/relationships/externalLink" Target="externalLinks/externalLink24.xml"/><Relationship Id="rId53" Type="http://schemas.openxmlformats.org/officeDocument/2006/relationships/externalLink" Target="externalLinks/externalLink32.xml"/><Relationship Id="rId58" Type="http://schemas.openxmlformats.org/officeDocument/2006/relationships/styles" Target="styles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2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36" Type="http://schemas.openxmlformats.org/officeDocument/2006/relationships/externalLink" Target="externalLinks/externalLink15.xml"/><Relationship Id="rId49" Type="http://schemas.openxmlformats.org/officeDocument/2006/relationships/externalLink" Target="externalLinks/externalLink28.xml"/><Relationship Id="rId57" Type="http://schemas.openxmlformats.org/officeDocument/2006/relationships/theme" Target="theme/theme1.xml"/><Relationship Id="rId10" Type="http://schemas.openxmlformats.org/officeDocument/2006/relationships/chartsheet" Target="chartsheets/sheet9.xml"/><Relationship Id="rId19" Type="http://schemas.openxmlformats.org/officeDocument/2006/relationships/worksheet" Target="worksheets/sheet6.xml"/><Relationship Id="rId31" Type="http://schemas.openxmlformats.org/officeDocument/2006/relationships/externalLink" Target="externalLinks/externalLink10.xml"/><Relationship Id="rId44" Type="http://schemas.openxmlformats.org/officeDocument/2006/relationships/externalLink" Target="externalLinks/externalLink23.xml"/><Relationship Id="rId52" Type="http://schemas.openxmlformats.org/officeDocument/2006/relationships/externalLink" Target="externalLinks/externalLink31.xml"/><Relationship Id="rId6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externalLink" Target="externalLinks/externalLink9.xml"/><Relationship Id="rId35" Type="http://schemas.openxmlformats.org/officeDocument/2006/relationships/externalLink" Target="externalLinks/externalLink14.xml"/><Relationship Id="rId43" Type="http://schemas.openxmlformats.org/officeDocument/2006/relationships/externalLink" Target="externalLinks/externalLink22.xml"/><Relationship Id="rId48" Type="http://schemas.openxmlformats.org/officeDocument/2006/relationships/externalLink" Target="externalLinks/externalLink27.xml"/><Relationship Id="rId56" Type="http://schemas.openxmlformats.org/officeDocument/2006/relationships/externalLink" Target="externalLinks/externalLink35.xml"/><Relationship Id="rId8" Type="http://schemas.openxmlformats.org/officeDocument/2006/relationships/chartsheet" Target="chartsheets/sheet7.xml"/><Relationship Id="rId51" Type="http://schemas.openxmlformats.org/officeDocument/2006/relationships/externalLink" Target="externalLinks/externalLink30.xml"/><Relationship Id="rId3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1994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7699066557"/>
          <c:y val="5.6647840996558375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LO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DataC1!$C$5:$C$16</c:f>
              <c:numCache>
                <c:formatCode>0%</c:formatCode>
                <c:ptCount val="12"/>
                <c:pt idx="0">
                  <c:v>1.1003677213669034</c:v>
                </c:pt>
                <c:pt idx="1">
                  <c:v>1.141223937049356</c:v>
                </c:pt>
                <c:pt idx="2">
                  <c:v>1.115720532423893</c:v>
                </c:pt>
                <c:pt idx="3">
                  <c:v>1.081669709406349</c:v>
                </c:pt>
                <c:pt idx="4">
                  <c:v>1.0102066166178478</c:v>
                </c:pt>
                <c:pt idx="5">
                  <c:v>1.0359137507100038</c:v>
                </c:pt>
                <c:pt idx="6">
                  <c:v>0.98277290947383245</c:v>
                </c:pt>
                <c:pt idx="7">
                  <c:v>0.9248461283635383</c:v>
                </c:pt>
                <c:pt idx="8">
                  <c:v>0.89849038824906058</c:v>
                </c:pt>
                <c:pt idx="9">
                  <c:v>0.7087883063392153</c:v>
                </c:pt>
                <c:pt idx="10">
                  <c:v>0.65688802026613791</c:v>
                </c:pt>
                <c:pt idx="11">
                  <c:v>0.37007710570639785</c:v>
                </c:pt>
              </c:numCache>
            </c:numRef>
          </c:val>
          <c:smooth val="1"/>
        </c:ser>
        <c:ser>
          <c:idx val="4"/>
          <c:order val="1"/>
          <c:tx>
            <c:v>PCF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DataC1!$C$20:$C$31</c:f>
              <c:numCache>
                <c:formatCode>0%</c:formatCode>
                <c:ptCount val="12"/>
                <c:pt idx="0">
                  <c:v>1.6013275416728929</c:v>
                </c:pt>
                <c:pt idx="1">
                  <c:v>1.4105792944312578</c:v>
                </c:pt>
                <c:pt idx="2">
                  <c:v>1.2885526488572676</c:v>
                </c:pt>
                <c:pt idx="3">
                  <c:v>1.2472043219591757</c:v>
                </c:pt>
                <c:pt idx="4">
                  <c:v>1.069646273956196</c:v>
                </c:pt>
                <c:pt idx="5">
                  <c:v>1.0644088367278211</c:v>
                </c:pt>
                <c:pt idx="6">
                  <c:v>1.0132751647953837</c:v>
                </c:pt>
                <c:pt idx="7">
                  <c:v>0.7677089174044468</c:v>
                </c:pt>
                <c:pt idx="8">
                  <c:v>0.5021969817472085</c:v>
                </c:pt>
                <c:pt idx="9">
                  <c:v>0.18510001844834933</c:v>
                </c:pt>
                <c:pt idx="10">
                  <c:v>0.15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DataC1!$C$35:$C$46</c:f>
              <c:numCache>
                <c:formatCode>0%</c:formatCode>
                <c:ptCount val="12"/>
                <c:pt idx="0">
                  <c:v>0.95026804952128763</c:v>
                </c:pt>
                <c:pt idx="1">
                  <c:v>0.97703516449617733</c:v>
                </c:pt>
                <c:pt idx="2">
                  <c:v>0.98554293452428898</c:v>
                </c:pt>
                <c:pt idx="3">
                  <c:v>0.96563475056322101</c:v>
                </c:pt>
                <c:pt idx="4">
                  <c:v>0.99750971929881294</c:v>
                </c:pt>
                <c:pt idx="5">
                  <c:v>0.98528863277024059</c:v>
                </c:pt>
                <c:pt idx="6">
                  <c:v>1.0439258918539689</c:v>
                </c:pt>
                <c:pt idx="7">
                  <c:v>1.0132785830692967</c:v>
                </c:pt>
                <c:pt idx="8">
                  <c:v>1.0330405663360089</c:v>
                </c:pt>
                <c:pt idx="9">
                  <c:v>1.0484757075666968</c:v>
                </c:pt>
                <c:pt idx="10">
                  <c:v>1.0593054703779257</c:v>
                </c:pt>
                <c:pt idx="11">
                  <c:v>0.80867808315205159</c:v>
                </c:pt>
              </c:numCache>
            </c:numRef>
          </c:val>
          <c:smooth val="0"/>
        </c:ser>
        <c:ser>
          <c:idx val="3"/>
          <c:order val="3"/>
          <c:tx>
            <c:v>MRG</c:v>
          </c:tx>
          <c:spPr>
            <a:ln w="50800">
              <a:solidFill>
                <a:srgbClr val="FFC000"/>
              </a:solidFill>
            </a:ln>
          </c:spPr>
          <c:marker>
            <c:symbol val="circle"/>
            <c:size val="11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DataC1!$C$50:$C$61</c:f>
              <c:numCache>
                <c:formatCode>0%</c:formatCode>
                <c:ptCount val="12"/>
                <c:pt idx="0">
                  <c:v>1.0527245989524103</c:v>
                </c:pt>
                <c:pt idx="1">
                  <c:v>1.1019710343979932</c:v>
                </c:pt>
                <c:pt idx="2">
                  <c:v>1.113735721460988</c:v>
                </c:pt>
                <c:pt idx="3">
                  <c:v>1.1288448715867883</c:v>
                </c:pt>
                <c:pt idx="4">
                  <c:v>1.0737032793299126</c:v>
                </c:pt>
                <c:pt idx="5">
                  <c:v>1.045750193679414</c:v>
                </c:pt>
                <c:pt idx="6">
                  <c:v>1.0301674433080639</c:v>
                </c:pt>
                <c:pt idx="7">
                  <c:v>1.0012886495990094</c:v>
                </c:pt>
                <c:pt idx="8">
                  <c:v>0.85898369079357251</c:v>
                </c:pt>
                <c:pt idx="9">
                  <c:v>0.59283051689184696</c:v>
                </c:pt>
                <c:pt idx="10">
                  <c:v>0.50879576638831592</c:v>
                </c:pt>
                <c:pt idx="11">
                  <c:v>0.23591745310891887</c:v>
                </c:pt>
              </c:numCache>
            </c:numRef>
          </c:val>
          <c:smooth val="1"/>
        </c:ser>
        <c:ser>
          <c:idx val="5"/>
          <c:order val="4"/>
          <c:tx>
            <c:v>Verts</c:v>
          </c:tx>
          <c:spPr>
            <a:ln w="50800"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DataC1!$C$65:$C$76</c:f>
              <c:numCache>
                <c:formatCode>0%</c:formatCode>
                <c:ptCount val="12"/>
                <c:pt idx="0">
                  <c:v>0.83170716173208104</c:v>
                </c:pt>
                <c:pt idx="1">
                  <c:v>0.90538708854747474</c:v>
                </c:pt>
                <c:pt idx="2">
                  <c:v>0.95313204289550868</c:v>
                </c:pt>
                <c:pt idx="3">
                  <c:v>0.97916400998303843</c:v>
                </c:pt>
                <c:pt idx="4">
                  <c:v>0.99635973683694834</c:v>
                </c:pt>
                <c:pt idx="5">
                  <c:v>1.0578475051826783</c:v>
                </c:pt>
                <c:pt idx="6">
                  <c:v>1.0607716700377994</c:v>
                </c:pt>
                <c:pt idx="7">
                  <c:v>1.1043907764787533</c:v>
                </c:pt>
                <c:pt idx="8">
                  <c:v>1.112541762970785</c:v>
                </c:pt>
                <c:pt idx="9">
                  <c:v>0.9986982453349329</c:v>
                </c:pt>
                <c:pt idx="10">
                  <c:v>0.96015698780114733</c:v>
                </c:pt>
                <c:pt idx="11">
                  <c:v>0.66610960951800424</c:v>
                </c:pt>
              </c:numCache>
            </c:numRef>
          </c:val>
          <c:smooth val="1"/>
        </c:ser>
        <c:ser>
          <c:idx val="6"/>
          <c:order val="5"/>
          <c:tx>
            <c:v>UDF-RPR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DataC1!$C$80:$C$91</c:f>
              <c:numCache>
                <c:formatCode>0%</c:formatCode>
                <c:ptCount val="12"/>
                <c:pt idx="0">
                  <c:v>0.91042763076594213</c:v>
                </c:pt>
                <c:pt idx="1">
                  <c:v>0.86935950690938457</c:v>
                </c:pt>
                <c:pt idx="2">
                  <c:v>0.88945817743156474</c:v>
                </c:pt>
                <c:pt idx="3">
                  <c:v>0.89263251083966788</c:v>
                </c:pt>
                <c:pt idx="4">
                  <c:v>0.9603131618967683</c:v>
                </c:pt>
                <c:pt idx="5">
                  <c:v>0.94783959380873106</c:v>
                </c:pt>
                <c:pt idx="6">
                  <c:v>0.98825255249317256</c:v>
                </c:pt>
                <c:pt idx="7">
                  <c:v>1.0201380074021547</c:v>
                </c:pt>
                <c:pt idx="8">
                  <c:v>1.1214809810661499</c:v>
                </c:pt>
                <c:pt idx="9">
                  <c:v>1.4000978773864645</c:v>
                </c:pt>
                <c:pt idx="10">
                  <c:v>1.4958198202366311</c:v>
                </c:pt>
                <c:pt idx="11">
                  <c:v>1.8246278003752037</c:v>
                </c:pt>
              </c:numCache>
            </c:numRef>
          </c:val>
          <c:smooth val="1"/>
        </c:ser>
        <c:ser>
          <c:idx val="0"/>
          <c:order val="6"/>
          <c:tx>
            <c:v>MPF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DataC1!$C$110:$C$121</c:f>
              <c:numCache>
                <c:formatCode>0%</c:formatCode>
                <c:ptCount val="12"/>
                <c:pt idx="0">
                  <c:v>0.85802596146156074</c:v>
                </c:pt>
                <c:pt idx="1">
                  <c:v>0.8662763323761844</c:v>
                </c:pt>
                <c:pt idx="2">
                  <c:v>0.86608052783367762</c:v>
                </c:pt>
                <c:pt idx="3">
                  <c:v>0.90191153485692277</c:v>
                </c:pt>
                <c:pt idx="4">
                  <c:v>0.9437513132582751</c:v>
                </c:pt>
                <c:pt idx="5">
                  <c:v>0.95513208183755238</c:v>
                </c:pt>
                <c:pt idx="6">
                  <c:v>0.96651738153205669</c:v>
                </c:pt>
                <c:pt idx="7">
                  <c:v>1.0565044290780847</c:v>
                </c:pt>
                <c:pt idx="8">
                  <c:v>1.1585578923694533</c:v>
                </c:pt>
                <c:pt idx="9">
                  <c:v>1.4272425453962321</c:v>
                </c:pt>
                <c:pt idx="10">
                  <c:v>1.5156696225150652</c:v>
                </c:pt>
                <c:pt idx="11">
                  <c:v>1.8560981055627859</c:v>
                </c:pt>
              </c:numCache>
            </c:numRef>
          </c:val>
          <c:smooth val="1"/>
        </c:ser>
        <c:ser>
          <c:idx val="7"/>
          <c:order val="7"/>
          <c:tx>
            <c:v>FN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DataC1!$C$95:$C$106</c:f>
              <c:numCache>
                <c:formatCode>0%</c:formatCode>
                <c:ptCount val="12"/>
                <c:pt idx="0">
                  <c:v>0.95761796600908178</c:v>
                </c:pt>
                <c:pt idx="1">
                  <c:v>1.0604353782786127</c:v>
                </c:pt>
                <c:pt idx="2">
                  <c:v>1.0665645432206896</c:v>
                </c:pt>
                <c:pt idx="3">
                  <c:v>1.1029682054956726</c:v>
                </c:pt>
                <c:pt idx="4">
                  <c:v>1.0467942767662843</c:v>
                </c:pt>
                <c:pt idx="5">
                  <c:v>1.0844870519360337</c:v>
                </c:pt>
                <c:pt idx="6">
                  <c:v>0.9657193285851684</c:v>
                </c:pt>
                <c:pt idx="7">
                  <c:v>1.0027945248602532</c:v>
                </c:pt>
                <c:pt idx="8">
                  <c:v>0.98579377518909572</c:v>
                </c:pt>
                <c:pt idx="9">
                  <c:v>0.72682494965910749</c:v>
                </c:pt>
                <c:pt idx="10">
                  <c:v>0.64557698682613607</c:v>
                </c:pt>
                <c:pt idx="11">
                  <c:v>0.56895989511884926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DataC1!$A$5:$A$16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DataC1!$F$5:$F$16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16328"/>
        <c:axId val="505116720"/>
      </c:lineChart>
      <c:catAx>
        <c:axId val="50511632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167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16720"/>
        <c:scaling>
          <c:orientation val="minMax"/>
          <c:max val="2.3499999999999996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16328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5500639652448024"/>
          <c:y val="0.11018720238786865"/>
          <c:w val="0.26345803661921247"/>
          <c:h val="0.14741267811935829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2024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9778432514"/>
          <c:y val="5.8900697080227847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PCF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DataC7!$A$5:$A$16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DataC7!$C$35:$C$46</c:f>
              <c:numCache>
                <c:formatCode>0%</c:formatCode>
                <c:ptCount val="12"/>
                <c:pt idx="0">
                  <c:v>1.2963878827248805</c:v>
                </c:pt>
                <c:pt idx="1">
                  <c:v>1.2036735583286258</c:v>
                </c:pt>
                <c:pt idx="2">
                  <c:v>1.164813132418689</c:v>
                </c:pt>
                <c:pt idx="3">
                  <c:v>1.1582420768798409</c:v>
                </c:pt>
                <c:pt idx="4">
                  <c:v>1.0898285979930453</c:v>
                </c:pt>
                <c:pt idx="5">
                  <c:v>1.0680757004245636</c:v>
                </c:pt>
                <c:pt idx="6">
                  <c:v>0.96016989174626732</c:v>
                </c:pt>
                <c:pt idx="7">
                  <c:v>0.84668945802942908</c:v>
                </c:pt>
                <c:pt idx="8">
                  <c:v>0.74349881469215851</c:v>
                </c:pt>
                <c:pt idx="9">
                  <c:v>0.46862088676249858</c:v>
                </c:pt>
                <c:pt idx="10">
                  <c:v>0.42106591952282046</c:v>
                </c:pt>
                <c:pt idx="11">
                  <c:v>0.17993691822076174</c:v>
                </c:pt>
              </c:numCache>
            </c:numRef>
          </c:val>
          <c:smooth val="1"/>
        </c:ser>
        <c:ser>
          <c:idx val="4"/>
          <c:order val="1"/>
          <c:tx>
            <c:v>LFI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DataC7!$A$5:$A$16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DataC7!$C$50:$C$61</c:f>
              <c:numCache>
                <c:formatCode>0%</c:formatCode>
                <c:ptCount val="12"/>
                <c:pt idx="0">
                  <c:v>1.6162499345801518</c:v>
                </c:pt>
                <c:pt idx="1">
                  <c:v>1.261455082496413</c:v>
                </c:pt>
                <c:pt idx="2">
                  <c:v>1.1459297101373576</c:v>
                </c:pt>
                <c:pt idx="3">
                  <c:v>1.100595779430273</c:v>
                </c:pt>
                <c:pt idx="4">
                  <c:v>1.0853550590687284</c:v>
                </c:pt>
                <c:pt idx="5">
                  <c:v>1.0407365990532889</c:v>
                </c:pt>
                <c:pt idx="6">
                  <c:v>0.98453554214397132</c:v>
                </c:pt>
                <c:pt idx="7">
                  <c:v>0.87722552489982197</c:v>
                </c:pt>
                <c:pt idx="8">
                  <c:v>0.74526386891726504</c:v>
                </c:pt>
                <c:pt idx="9">
                  <c:v>0.24265289927272926</c:v>
                </c:pt>
                <c:pt idx="10">
                  <c:v>0.15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val>
            <c:numRef>
              <c:f>DataC7!$C$65:$C$76</c:f>
              <c:numCache>
                <c:formatCode>0%</c:formatCode>
                <c:ptCount val="12"/>
                <c:pt idx="0">
                  <c:v>0.77699470263109793</c:v>
                </c:pt>
                <c:pt idx="1">
                  <c:v>0.83699560859675193</c:v>
                </c:pt>
                <c:pt idx="2">
                  <c:v>0.91698058005910466</c:v>
                </c:pt>
                <c:pt idx="3">
                  <c:v>0.96448821837296761</c:v>
                </c:pt>
                <c:pt idx="4">
                  <c:v>0.97091673795149125</c:v>
                </c:pt>
                <c:pt idx="5">
                  <c:v>1.0922237979077649</c:v>
                </c:pt>
                <c:pt idx="6">
                  <c:v>1.0934198580912344</c:v>
                </c:pt>
                <c:pt idx="7">
                  <c:v>1.075405766145813</c:v>
                </c:pt>
                <c:pt idx="8">
                  <c:v>1.1255893694283563</c:v>
                </c:pt>
                <c:pt idx="9">
                  <c:v>1.146985360815417</c:v>
                </c:pt>
                <c:pt idx="10">
                  <c:v>1.1872598492842117</c:v>
                </c:pt>
                <c:pt idx="11">
                  <c:v>0.89187406475912523</c:v>
                </c:pt>
              </c:numCache>
            </c:numRef>
          </c:val>
          <c:smooth val="0"/>
        </c:ser>
        <c:ser>
          <c:idx val="3"/>
          <c:order val="3"/>
          <c:tx>
            <c:v>EELV</c:v>
          </c:tx>
          <c:spPr>
            <a:ln w="50800">
              <a:solidFill>
                <a:srgbClr val="00B050"/>
              </a:solidFill>
            </a:ln>
          </c:spPr>
          <c:marker>
            <c:symbol val="circle"/>
            <c:size val="11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DataC7!$C$80:$C$91</c:f>
              <c:numCache>
                <c:formatCode>0%</c:formatCode>
                <c:ptCount val="12"/>
                <c:pt idx="0">
                  <c:v>0.7594611867232417</c:v>
                </c:pt>
                <c:pt idx="1">
                  <c:v>0.78085239469168166</c:v>
                </c:pt>
                <c:pt idx="2">
                  <c:v>0.87163997062701482</c:v>
                </c:pt>
                <c:pt idx="3">
                  <c:v>0.95440965790928223</c:v>
                </c:pt>
                <c:pt idx="4">
                  <c:v>0.93534629807479619</c:v>
                </c:pt>
                <c:pt idx="5">
                  <c:v>1.1133609789678753</c:v>
                </c:pt>
                <c:pt idx="6">
                  <c:v>1.1355204296520758</c:v>
                </c:pt>
                <c:pt idx="7">
                  <c:v>1.1111995368462262</c:v>
                </c:pt>
                <c:pt idx="8">
                  <c:v>1.1735768499023345</c:v>
                </c:pt>
                <c:pt idx="9">
                  <c:v>1.1646326966054716</c:v>
                </c:pt>
                <c:pt idx="10">
                  <c:v>1.1873860881167086</c:v>
                </c:pt>
                <c:pt idx="11">
                  <c:v>0.62214772219106329</c:v>
                </c:pt>
              </c:numCache>
            </c:numRef>
          </c:val>
          <c:smooth val="1"/>
        </c:ser>
        <c:ser>
          <c:idx val="5"/>
          <c:order val="4"/>
          <c:tx>
            <c:v>Ensemble</c:v>
          </c:tx>
          <c:spPr>
            <a:ln w="50800">
              <a:solidFill>
                <a:srgbClr val="FFC000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val>
            <c:numRef>
              <c:f>DataC7!$C$95:$C$106</c:f>
              <c:numCache>
                <c:formatCode>0%</c:formatCode>
                <c:ptCount val="12"/>
                <c:pt idx="0">
                  <c:v>0.78041146041360898</c:v>
                </c:pt>
                <c:pt idx="1">
                  <c:v>0.81664302747342032</c:v>
                </c:pt>
                <c:pt idx="2">
                  <c:v>0.87242632326523673</c:v>
                </c:pt>
                <c:pt idx="3">
                  <c:v>0.90040240229276503</c:v>
                </c:pt>
                <c:pt idx="4">
                  <c:v>0.91666281073930467</c:v>
                </c:pt>
                <c:pt idx="5">
                  <c:v>0.95697564362037291</c:v>
                </c:pt>
                <c:pt idx="6">
                  <c:v>1.0014681846490285</c:v>
                </c:pt>
                <c:pt idx="7">
                  <c:v>1.0879346061708959</c:v>
                </c:pt>
                <c:pt idx="8">
                  <c:v>1.1842489350977414</c:v>
                </c:pt>
                <c:pt idx="9">
                  <c:v>1.4828266062776261</c:v>
                </c:pt>
                <c:pt idx="10">
                  <c:v>1.5558934336517856</c:v>
                </c:pt>
                <c:pt idx="11">
                  <c:v>1.9591643891132731</c:v>
                </c:pt>
              </c:numCache>
            </c:numRef>
          </c:val>
          <c:smooth val="1"/>
        </c:ser>
        <c:ser>
          <c:idx val="6"/>
          <c:order val="5"/>
          <c:tx>
            <c:v>LR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val>
            <c:numRef>
              <c:f>DataC7!$C$110:$C$121</c:f>
              <c:numCache>
                <c:formatCode>0%</c:formatCode>
                <c:ptCount val="12"/>
                <c:pt idx="0">
                  <c:v>0.73399255383593642</c:v>
                </c:pt>
                <c:pt idx="1">
                  <c:v>0.79301725186270133</c:v>
                </c:pt>
                <c:pt idx="2">
                  <c:v>0.85002750308437847</c:v>
                </c:pt>
                <c:pt idx="3">
                  <c:v>0.85997821171459643</c:v>
                </c:pt>
                <c:pt idx="4">
                  <c:v>0.89900862521879321</c:v>
                </c:pt>
                <c:pt idx="5">
                  <c:v>0.90376606768210743</c:v>
                </c:pt>
                <c:pt idx="6">
                  <c:v>0.96620171588482529</c:v>
                </c:pt>
                <c:pt idx="7">
                  <c:v>1.0745928175979389</c:v>
                </c:pt>
                <c:pt idx="8">
                  <c:v>1.1785565944071976</c:v>
                </c:pt>
                <c:pt idx="9">
                  <c:v>1.7408586587115247</c:v>
                </c:pt>
                <c:pt idx="10">
                  <c:v>1.8646276271629889</c:v>
                </c:pt>
                <c:pt idx="11">
                  <c:v>2.8468129583362023</c:v>
                </c:pt>
              </c:numCache>
            </c:numRef>
          </c:val>
          <c:smooth val="1"/>
        </c:ser>
        <c:ser>
          <c:idx val="7"/>
          <c:order val="6"/>
          <c:tx>
            <c:v>RN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val>
            <c:numRef>
              <c:f>DataC7!$C$125:$C$136</c:f>
              <c:numCache>
                <c:formatCode>0%</c:formatCode>
                <c:ptCount val="12"/>
                <c:pt idx="0">
                  <c:v>1.1103317085816635</c:v>
                </c:pt>
                <c:pt idx="1">
                  <c:v>1.1495308820155608</c:v>
                </c:pt>
                <c:pt idx="2">
                  <c:v>1.0966997191941432</c:v>
                </c:pt>
                <c:pt idx="3">
                  <c:v>1.0615588315019071</c:v>
                </c:pt>
                <c:pt idx="4">
                  <c:v>1.0474847780248691</c:v>
                </c:pt>
                <c:pt idx="5">
                  <c:v>0.97189864505158763</c:v>
                </c:pt>
                <c:pt idx="6">
                  <c:v>0.95966725790578256</c:v>
                </c:pt>
                <c:pt idx="7">
                  <c:v>0.93743575635113818</c:v>
                </c:pt>
                <c:pt idx="8">
                  <c:v>0.87933807592601565</c:v>
                </c:pt>
                <c:pt idx="9">
                  <c:v>0.78605434544733199</c:v>
                </c:pt>
                <c:pt idx="10">
                  <c:v>0.77459514839237853</c:v>
                </c:pt>
                <c:pt idx="11">
                  <c:v>0.75033040410898622</c:v>
                </c:pt>
              </c:numCache>
            </c:numRef>
          </c:val>
          <c:smooth val="1"/>
        </c:ser>
        <c:ser>
          <c:idx val="0"/>
          <c:order val="7"/>
          <c:tx>
            <c:v>Reconquête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DataC7!$A$5:$A$16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DataC7!$C$140:$C$151</c:f>
              <c:numCache>
                <c:formatCode>0%</c:formatCode>
                <c:ptCount val="12"/>
                <c:pt idx="0">
                  <c:v>0.817491260060905</c:v>
                </c:pt>
                <c:pt idx="1">
                  <c:v>0.91222913256937732</c:v>
                </c:pt>
                <c:pt idx="2">
                  <c:v>0.93071591954248234</c:v>
                </c:pt>
                <c:pt idx="3">
                  <c:v>0.93087586118141608</c:v>
                </c:pt>
                <c:pt idx="4">
                  <c:v>0.9843638096516284</c:v>
                </c:pt>
                <c:pt idx="5">
                  <c:v>0.92461829370065451</c:v>
                </c:pt>
                <c:pt idx="6">
                  <c:v>0.94660961051427794</c:v>
                </c:pt>
                <c:pt idx="7">
                  <c:v>1.0369288710481337</c:v>
                </c:pt>
                <c:pt idx="8">
                  <c:v>1.1064093274060669</c:v>
                </c:pt>
                <c:pt idx="9">
                  <c:v>1.4097579143250585</c:v>
                </c:pt>
                <c:pt idx="10">
                  <c:v>1.463229925238849</c:v>
                </c:pt>
                <c:pt idx="11">
                  <c:v>2.0563300621150473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val>
            <c:numRef>
              <c:f>DataC7!$F$5:$F$16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41416"/>
        <c:axId val="505136320"/>
      </c:lineChart>
      <c:catAx>
        <c:axId val="505141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63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36320"/>
        <c:scaling>
          <c:orientation val="minMax"/>
          <c:max val="2.9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41416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4804948456951446"/>
          <c:y val="0.15073953005777199"/>
          <c:w val="0.36642033355270426"/>
          <c:h val="0.14515983762347026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Les européennes 2024 : la tripartition sociale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0" baseline="0">
                <a:latin typeface="Arial" panose="020B0604020202020204" pitchFamily="34" charset="0"/>
                <a:cs typeface="Arial" panose="020B0604020202020204" pitchFamily="34" charset="0"/>
              </a:rPr>
              <a:t>(avant contrôles pour la taille d'agglomération et de commune)</a:t>
            </a:r>
          </a:p>
        </c:rich>
      </c:tx>
      <c:layout>
        <c:manualLayout>
          <c:xMode val="edge"/>
          <c:yMode val="edge"/>
          <c:x val="0.17005684964942352"/>
          <c:y val="2.203343003177234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6107811674049E-2"/>
          <c:y val="0.10613415225930767"/>
          <c:w val="0.85328418233501813"/>
          <c:h val="0.64967784897333181"/>
        </c:manualLayout>
      </c:layout>
      <c:lineChart>
        <c:grouping val="standard"/>
        <c:varyColors val="0"/>
        <c:ser>
          <c:idx val="1"/>
          <c:order val="0"/>
          <c:tx>
            <c:v>Bloc social-écologique (PS, EELV, LFI, PCF)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DataC7!$B$155:$B$166</c:f>
              <c:numCache>
                <c:formatCode>0%</c:formatCode>
                <c:ptCount val="12"/>
                <c:pt idx="0">
                  <c:v>1.0534999772202132</c:v>
                </c:pt>
                <c:pt idx="1">
                  <c:v>0.9372245968576427</c:v>
                </c:pt>
                <c:pt idx="2">
                  <c:v>0.94141743116479548</c:v>
                </c:pt>
                <c:pt idx="3">
                  <c:v>0.99150354576744582</c:v>
                </c:pt>
                <c:pt idx="4">
                  <c:v>1.0002478540715565</c:v>
                </c:pt>
                <c:pt idx="5">
                  <c:v>1.0924989669097294</c:v>
                </c:pt>
                <c:pt idx="6">
                  <c:v>0.98344438909285792</c:v>
                </c:pt>
                <c:pt idx="7">
                  <c:v>0.98603496009078695</c:v>
                </c:pt>
                <c:pt idx="8">
                  <c:v>0.99230317684796299</c:v>
                </c:pt>
                <c:pt idx="9">
                  <c:v>1.0218251019770079</c:v>
                </c:pt>
                <c:pt idx="10">
                  <c:v>1.0954754264113757</c:v>
                </c:pt>
                <c:pt idx="11">
                  <c:v>0.94371009996833299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80E-2E47-BD36-9D3AF2798BEA}"/>
            </c:ext>
          </c:extLst>
        </c:ser>
        <c:ser>
          <c:idx val="5"/>
          <c:order val="1"/>
          <c:tx>
            <c:v>Bloc libéral-progressiste (Ensemble)</c:v>
          </c:tx>
          <c:spPr>
            <a:ln w="50800">
              <a:solidFill>
                <a:schemeClr val="accent4"/>
              </a:solidFill>
            </a:ln>
          </c:spPr>
          <c:marker>
            <c:symbol val="triangle"/>
            <c:size val="12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DataC7!$B$170:$B$181</c:f>
              <c:numCache>
                <c:formatCode>0%</c:formatCode>
                <c:ptCount val="12"/>
                <c:pt idx="0">
                  <c:v>0.80484660909214911</c:v>
                </c:pt>
                <c:pt idx="1">
                  <c:v>0.85194303162937179</c:v>
                </c:pt>
                <c:pt idx="2">
                  <c:v>0.92448180277335168</c:v>
                </c:pt>
                <c:pt idx="3">
                  <c:v>0.94517474909480848</c:v>
                </c:pt>
                <c:pt idx="4">
                  <c:v>0.93549869611819902</c:v>
                </c:pt>
                <c:pt idx="5">
                  <c:v>0.98441443544409091</c:v>
                </c:pt>
                <c:pt idx="6">
                  <c:v>1.0156770087579996</c:v>
                </c:pt>
                <c:pt idx="7">
                  <c:v>1.0663518944963721</c:v>
                </c:pt>
                <c:pt idx="8">
                  <c:v>1.1438134318938391</c:v>
                </c:pt>
                <c:pt idx="9">
                  <c:v>1.3277983406998188</c:v>
                </c:pt>
                <c:pt idx="10">
                  <c:v>1.3574228359637899</c:v>
                </c:pt>
                <c:pt idx="11">
                  <c:v>1.5841299595708995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80E-2E47-BD36-9D3AF2798BEA}"/>
            </c:ext>
          </c:extLst>
        </c:ser>
        <c:ser>
          <c:idx val="7"/>
          <c:order val="2"/>
          <c:tx>
            <c:v>Bloc national-libéral (RN-LR-Reconquête)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DataC7!$B$185:$B$196</c:f>
              <c:numCache>
                <c:formatCode>0%</c:formatCode>
                <c:ptCount val="12"/>
                <c:pt idx="0">
                  <c:v>1.025961213726492</c:v>
                </c:pt>
                <c:pt idx="1">
                  <c:v>1.0947876518870936</c:v>
                </c:pt>
                <c:pt idx="2">
                  <c:v>1.0676451267142248</c:v>
                </c:pt>
                <c:pt idx="3">
                  <c:v>1.0243847879897792</c:v>
                </c:pt>
                <c:pt idx="4">
                  <c:v>1.0212465298954803</c:v>
                </c:pt>
                <c:pt idx="5">
                  <c:v>0.93797903265018934</c:v>
                </c:pt>
                <c:pt idx="6">
                  <c:v>1.0068195407242317</c:v>
                </c:pt>
                <c:pt idx="7">
                  <c:v>0.98810394425685533</c:v>
                </c:pt>
                <c:pt idx="8">
                  <c:v>0.9578184049094135</c:v>
                </c:pt>
                <c:pt idx="9">
                  <c:v>0.87525376724623927</c:v>
                </c:pt>
                <c:pt idx="10">
                  <c:v>0.81190763227709262</c:v>
                </c:pt>
                <c:pt idx="11">
                  <c:v>0.84685207036782284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80E-2E47-BD36-9D3AF2798BEA}"/>
            </c:ext>
          </c:extLst>
        </c:ser>
        <c:ser>
          <c:idx val="2"/>
          <c:order val="3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Lit>
              <c:formatCode>0%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80E-2E47-BD36-9D3AF2798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40240"/>
        <c:axId val="505134360"/>
        <c:extLst xmlns:c16r2="http://schemas.microsoft.com/office/drawing/2015/06/chart"/>
      </c:lineChart>
      <c:catAx>
        <c:axId val="50514024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1161696796353596"/>
              <c:y val="0.8145721161874917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43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34360"/>
        <c:scaling>
          <c:orientation val="minMax"/>
          <c:max val="1.7000000000000002"/>
          <c:min val="0.60000000000000009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blocs 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7171088345867E-3"/>
              <c:y val="7.381625114977685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40240"/>
        <c:crosses val="autoZero"/>
        <c:crossBetween val="midCat"/>
        <c:majorUnit val="0.1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7703828340322234"/>
          <c:y val="0.16849150622072107"/>
          <c:w val="0.49160344254739463"/>
          <c:h val="0.11277575545400353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Les européennes 2024: la tripartition sociale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947230741278275"/>
          <c:y val="2.203165899809082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6107811674049E-2"/>
          <c:y val="5.8988881450547426E-2"/>
          <c:w val="0.85328418233501813"/>
          <c:h val="0.69682311978209199"/>
        </c:manualLayout>
      </c:layout>
      <c:lineChart>
        <c:grouping val="standard"/>
        <c:varyColors val="0"/>
        <c:ser>
          <c:idx val="1"/>
          <c:order val="0"/>
          <c:tx>
            <c:v>Bloc social-écologique (PS, EELV, LFI, PCF)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DataC7!$C$155:$C$166</c:f>
              <c:numCache>
                <c:formatCode>0%</c:formatCode>
                <c:ptCount val="12"/>
                <c:pt idx="0">
                  <c:v>1.0727069789535455</c:v>
                </c:pt>
                <c:pt idx="1">
                  <c:v>0.99407462389011947</c:v>
                </c:pt>
                <c:pt idx="2">
                  <c:v>1.0037266006112706</c:v>
                </c:pt>
                <c:pt idx="3">
                  <c:v>1.022069283939224</c:v>
                </c:pt>
                <c:pt idx="4">
                  <c:v>1.01128064124407</c:v>
                </c:pt>
                <c:pt idx="5">
                  <c:v>1.0722157405206081</c:v>
                </c:pt>
                <c:pt idx="6">
                  <c:v>1.0504183568262946</c:v>
                </c:pt>
                <c:pt idx="7">
                  <c:v>0.99934732408033544</c:v>
                </c:pt>
                <c:pt idx="8">
                  <c:v>0.98183429007461531</c:v>
                </c:pt>
                <c:pt idx="9">
                  <c:v>0.79232615985991617</c:v>
                </c:pt>
                <c:pt idx="10">
                  <c:v>0.7405071033626075</c:v>
                </c:pt>
                <c:pt idx="11">
                  <c:v>0.32365802338307548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409-4943-8E64-3E200E7C4B7F}"/>
            </c:ext>
          </c:extLst>
        </c:ser>
        <c:ser>
          <c:idx val="5"/>
          <c:order val="1"/>
          <c:tx>
            <c:v>Bloc libéral-progressiste (Ensemble)</c:v>
          </c:tx>
          <c:spPr>
            <a:ln w="50800">
              <a:solidFill>
                <a:schemeClr val="accent4"/>
              </a:solidFill>
            </a:ln>
          </c:spPr>
          <c:marker>
            <c:symbol val="triangle"/>
            <c:size val="12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DataC7!$C$170:$C$181</c:f>
              <c:numCache>
                <c:formatCode>0%</c:formatCode>
                <c:ptCount val="12"/>
                <c:pt idx="0">
                  <c:v>0.80312140282057687</c:v>
                </c:pt>
                <c:pt idx="1">
                  <c:v>0.81688225886038313</c:v>
                </c:pt>
                <c:pt idx="2">
                  <c:v>0.8675289729937562</c:v>
                </c:pt>
                <c:pt idx="3">
                  <c:v>0.9027477867954723</c:v>
                </c:pt>
                <c:pt idx="4">
                  <c:v>0.90731811856410982</c:v>
                </c:pt>
                <c:pt idx="5">
                  <c:v>0.96274379902708618</c:v>
                </c:pt>
                <c:pt idx="6">
                  <c:v>1.0018431014022227</c:v>
                </c:pt>
                <c:pt idx="7">
                  <c:v>1.078567000038833</c:v>
                </c:pt>
                <c:pt idx="8">
                  <c:v>1.163856474405639</c:v>
                </c:pt>
                <c:pt idx="9">
                  <c:v>1.4953910850919203</c:v>
                </c:pt>
                <c:pt idx="10">
                  <c:v>1.5605968181253194</c:v>
                </c:pt>
                <c:pt idx="11">
                  <c:v>1.9115893591385049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09-4943-8E64-3E200E7C4B7F}"/>
            </c:ext>
          </c:extLst>
        </c:ser>
        <c:ser>
          <c:idx val="7"/>
          <c:order val="2"/>
          <c:tx>
            <c:v>Bloc national-libéral (RN-LR-Reconquête)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DataC7!$C$185:$C$196</c:f>
              <c:numCache>
                <c:formatCode>0%</c:formatCode>
                <c:ptCount val="12"/>
                <c:pt idx="0">
                  <c:v>1.0125808734148862</c:v>
                </c:pt>
                <c:pt idx="1">
                  <c:v>1.0584904598500446</c:v>
                </c:pt>
                <c:pt idx="2">
                  <c:v>1.0346542813933488</c:v>
                </c:pt>
                <c:pt idx="3">
                  <c:v>1.0129513571203499</c:v>
                </c:pt>
                <c:pt idx="4">
                  <c:v>1.0159489613421537</c:v>
                </c:pt>
                <c:pt idx="5">
                  <c:v>0.95991304912670516</c:v>
                </c:pt>
                <c:pt idx="6">
                  <c:v>0.96275999632714637</c:v>
                </c:pt>
                <c:pt idx="7">
                  <c:v>0.9743751117564835</c:v>
                </c:pt>
                <c:pt idx="8">
                  <c:v>0.95876574100566336</c:v>
                </c:pt>
                <c:pt idx="9">
                  <c:v>1.0095601686632181</c:v>
                </c:pt>
                <c:pt idx="10">
                  <c:v>1.0255449088993176</c:v>
                </c:pt>
                <c:pt idx="11">
                  <c:v>1.2117802725486493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409-4943-8E64-3E200E7C4B7F}"/>
            </c:ext>
          </c:extLst>
        </c:ser>
        <c:ser>
          <c:idx val="2"/>
          <c:order val="3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cat>
            <c:strRef>
              <c:f>DataC7!$A$155:$A$166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Lit>
              <c:formatCode>0%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409-4943-8E64-3E200E7C4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36712"/>
        <c:axId val="505135144"/>
        <c:extLst xmlns:c16r2="http://schemas.microsoft.com/office/drawing/2015/06/chart"/>
      </c:lineChart>
      <c:catAx>
        <c:axId val="5051367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1161696796353596"/>
              <c:y val="0.8145721161874917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5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35144"/>
        <c:scaling>
          <c:orientation val="minMax"/>
          <c:max val="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blocs 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7171088345867E-3"/>
              <c:y val="8.283167302271655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6712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7286315889384277"/>
          <c:y val="0.13919420940162977"/>
          <c:w val="0.49160344254739463"/>
          <c:h val="0.11277575545400353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Européennes 2024: l'embourgeoisement du bloc national-libéral 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489097432462311"/>
          <c:y val="2.203165899809082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6107811674049E-2"/>
          <c:y val="5.8900697080227847E-2"/>
          <c:w val="0.85328418233501813"/>
          <c:h val="0.69691132834440606"/>
        </c:manualLayout>
      </c:layout>
      <c:lineChart>
        <c:grouping val="standard"/>
        <c:varyColors val="0"/>
        <c:ser>
          <c:idx val="5"/>
          <c:order val="0"/>
          <c:tx>
            <c:v>Rassemblement national (RN)</c:v>
          </c:tx>
          <c:spPr>
            <a:ln w="50800">
              <a:solidFill>
                <a:srgbClr val="7030A0"/>
              </a:solidFill>
            </a:ln>
          </c:spPr>
          <c:marker>
            <c:symbol val="triangle"/>
            <c:size val="12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DataC7!$A$185:$A$196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DataC7!$C$125:$C$136</c:f>
              <c:numCache>
                <c:formatCode>0%</c:formatCode>
                <c:ptCount val="12"/>
                <c:pt idx="0">
                  <c:v>1.1103317085816635</c:v>
                </c:pt>
                <c:pt idx="1">
                  <c:v>1.1495308820155608</c:v>
                </c:pt>
                <c:pt idx="2">
                  <c:v>1.0966997191941432</c:v>
                </c:pt>
                <c:pt idx="3">
                  <c:v>1.0615588315019071</c:v>
                </c:pt>
                <c:pt idx="4">
                  <c:v>1.0474847780248691</c:v>
                </c:pt>
                <c:pt idx="5">
                  <c:v>0.97189864505158763</c:v>
                </c:pt>
                <c:pt idx="6">
                  <c:v>0.95966725790578256</c:v>
                </c:pt>
                <c:pt idx="7">
                  <c:v>0.93743575635113818</c:v>
                </c:pt>
                <c:pt idx="8">
                  <c:v>0.87933807592601565</c:v>
                </c:pt>
                <c:pt idx="9">
                  <c:v>0.78605434544733199</c:v>
                </c:pt>
                <c:pt idx="10">
                  <c:v>0.77459514839237853</c:v>
                </c:pt>
                <c:pt idx="11">
                  <c:v>0.75033040410898622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ED2-7F4E-A278-CBE54F425956}"/>
            </c:ext>
          </c:extLst>
        </c:ser>
        <c:ser>
          <c:idx val="7"/>
          <c:order val="1"/>
          <c:tx>
            <c:v>Total Bloc national-libéral (RN-LR-Reconquête)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DataC7!$A$185:$A$196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DataC7!$C$185:$C$196</c:f>
              <c:numCache>
                <c:formatCode>0%</c:formatCode>
                <c:ptCount val="12"/>
                <c:pt idx="0">
                  <c:v>1.0125808734148862</c:v>
                </c:pt>
                <c:pt idx="1">
                  <c:v>1.0584904598500446</c:v>
                </c:pt>
                <c:pt idx="2">
                  <c:v>1.0346542813933488</c:v>
                </c:pt>
                <c:pt idx="3">
                  <c:v>1.0129513571203499</c:v>
                </c:pt>
                <c:pt idx="4">
                  <c:v>1.0159489613421537</c:v>
                </c:pt>
                <c:pt idx="5">
                  <c:v>0.95991304912670516</c:v>
                </c:pt>
                <c:pt idx="6">
                  <c:v>0.96275999632714637</c:v>
                </c:pt>
                <c:pt idx="7">
                  <c:v>0.9743751117564835</c:v>
                </c:pt>
                <c:pt idx="8">
                  <c:v>0.95876574100566336</c:v>
                </c:pt>
                <c:pt idx="9">
                  <c:v>1.0095601686632181</c:v>
                </c:pt>
                <c:pt idx="10">
                  <c:v>1.0255449088993176</c:v>
                </c:pt>
                <c:pt idx="11">
                  <c:v>1.2117802725486493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ED2-7F4E-A278-CBE54F425956}"/>
            </c:ext>
          </c:extLst>
        </c:ser>
        <c:ser>
          <c:idx val="1"/>
          <c:order val="2"/>
          <c:tx>
            <c:v>Les Républicains (LR), divers droite</c:v>
          </c:tx>
          <c:spPr>
            <a:ln w="50800">
              <a:solidFill>
                <a:srgbClr val="0EEFFA"/>
              </a:solidFill>
            </a:ln>
          </c:spPr>
          <c:marker>
            <c:spPr>
              <a:solidFill>
                <a:srgbClr val="0EEFFA"/>
              </a:solidFill>
              <a:ln>
                <a:solidFill>
                  <a:srgbClr val="0EEFFA"/>
                </a:solidFill>
              </a:ln>
            </c:spPr>
          </c:marker>
          <c:cat>
            <c:strRef>
              <c:f>DataC7!$A$185:$A$196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DataC7!$C$110:$C$121</c:f>
              <c:numCache>
                <c:formatCode>0%</c:formatCode>
                <c:ptCount val="12"/>
                <c:pt idx="0">
                  <c:v>0.73399255383593642</c:v>
                </c:pt>
                <c:pt idx="1">
                  <c:v>0.79301725186270133</c:v>
                </c:pt>
                <c:pt idx="2">
                  <c:v>0.85002750308437847</c:v>
                </c:pt>
                <c:pt idx="3">
                  <c:v>0.85997821171459643</c:v>
                </c:pt>
                <c:pt idx="4">
                  <c:v>0.89900862521879321</c:v>
                </c:pt>
                <c:pt idx="5">
                  <c:v>0.90376606768210743</c:v>
                </c:pt>
                <c:pt idx="6">
                  <c:v>0.96620171588482529</c:v>
                </c:pt>
                <c:pt idx="7">
                  <c:v>1.0745928175979389</c:v>
                </c:pt>
                <c:pt idx="8">
                  <c:v>1.1785565944071976</c:v>
                </c:pt>
                <c:pt idx="9">
                  <c:v>1.7408586587115247</c:v>
                </c:pt>
                <c:pt idx="10">
                  <c:v>1.8646276271629889</c:v>
                </c:pt>
                <c:pt idx="11">
                  <c:v>2.8468129583362023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ED2-7F4E-A278-CBE54F425956}"/>
            </c:ext>
          </c:extLst>
        </c:ser>
        <c:ser>
          <c:idx val="0"/>
          <c:order val="3"/>
          <c:tx>
            <c:v>Reconquête</c:v>
          </c:tx>
          <c:spPr>
            <a:ln w="50800">
              <a:solidFill>
                <a:schemeClr val="tx1"/>
              </a:solidFill>
            </a:ln>
          </c:spPr>
          <c:marker>
            <c:symbol val="diamond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DataC7!$A$185:$A$196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DataC7!$C$140:$C$151</c:f>
              <c:numCache>
                <c:formatCode>0%</c:formatCode>
                <c:ptCount val="12"/>
                <c:pt idx="0">
                  <c:v>0.817491260060905</c:v>
                </c:pt>
                <c:pt idx="1">
                  <c:v>0.91222913256937732</c:v>
                </c:pt>
                <c:pt idx="2">
                  <c:v>0.93071591954248234</c:v>
                </c:pt>
                <c:pt idx="3">
                  <c:v>0.93087586118141608</c:v>
                </c:pt>
                <c:pt idx="4">
                  <c:v>0.9843638096516284</c:v>
                </c:pt>
                <c:pt idx="5">
                  <c:v>0.92461829370065451</c:v>
                </c:pt>
                <c:pt idx="6">
                  <c:v>0.94660961051427794</c:v>
                </c:pt>
                <c:pt idx="7">
                  <c:v>1.0369288710481337</c:v>
                </c:pt>
                <c:pt idx="8">
                  <c:v>1.1064093274060669</c:v>
                </c:pt>
                <c:pt idx="9">
                  <c:v>1.4097579143250585</c:v>
                </c:pt>
                <c:pt idx="10">
                  <c:v>1.463229925238849</c:v>
                </c:pt>
                <c:pt idx="11">
                  <c:v>2.0563300621150473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ED2-7F4E-A278-CBE54F425956}"/>
            </c:ext>
          </c:extLst>
        </c:ser>
        <c:ser>
          <c:idx val="2"/>
          <c:order val="4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cat>
            <c:strRef>
              <c:f>DataC7!$A$185:$A$196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DataC7!$F$140:$F$151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ED2-7F4E-A278-CBE54F425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42200"/>
        <c:axId val="505142592"/>
        <c:extLst xmlns:c16r2="http://schemas.microsoft.com/office/drawing/2015/06/chart"/>
      </c:lineChart>
      <c:catAx>
        <c:axId val="5051422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1161696796353596"/>
              <c:y val="0.8145721161874917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425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42592"/>
        <c:scaling>
          <c:orientation val="minMax"/>
          <c:max val="2.9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courants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7171088345867E-3"/>
              <c:y val="4.2262274594487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42200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6867304481965415"/>
          <c:y val="0.16625653904946811"/>
          <c:w val="0.49160344254739463"/>
          <c:h val="0.14892319931206005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1999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7699066557"/>
          <c:y val="5.6647840996558375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LO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DataC2!$C$5:$C$16</c:f>
              <c:numCache>
                <c:formatCode>0%</c:formatCode>
                <c:ptCount val="12"/>
                <c:pt idx="0">
                  <c:v>1.1369482430535904</c:v>
                </c:pt>
                <c:pt idx="1">
                  <c:v>1.0969854610301044</c:v>
                </c:pt>
                <c:pt idx="2">
                  <c:v>1.0992432517762771</c:v>
                </c:pt>
                <c:pt idx="3">
                  <c:v>1.0726062729756691</c:v>
                </c:pt>
                <c:pt idx="4">
                  <c:v>1.0613426303064797</c:v>
                </c:pt>
                <c:pt idx="5">
                  <c:v>1.0542982405395218</c:v>
                </c:pt>
                <c:pt idx="6">
                  <c:v>1.0355825131071612</c:v>
                </c:pt>
                <c:pt idx="7">
                  <c:v>0.94592972641616735</c:v>
                </c:pt>
                <c:pt idx="8">
                  <c:v>0.89288338043400661</c:v>
                </c:pt>
                <c:pt idx="9">
                  <c:v>0.60418028036102145</c:v>
                </c:pt>
                <c:pt idx="10">
                  <c:v>0.49290000253256816</c:v>
                </c:pt>
                <c:pt idx="11">
                  <c:v>0.15643647917731607</c:v>
                </c:pt>
              </c:numCache>
            </c:numRef>
          </c:val>
          <c:smooth val="1"/>
        </c:ser>
        <c:ser>
          <c:idx val="4"/>
          <c:order val="1"/>
          <c:tx>
            <c:v>PCF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DataC2!$C$20:$C$31</c:f>
              <c:numCache>
                <c:formatCode>0%</c:formatCode>
                <c:ptCount val="12"/>
                <c:pt idx="0">
                  <c:v>1.56736683757839</c:v>
                </c:pt>
                <c:pt idx="1">
                  <c:v>1.3267820024737929</c:v>
                </c:pt>
                <c:pt idx="2">
                  <c:v>1.2507429877164551</c:v>
                </c:pt>
                <c:pt idx="3">
                  <c:v>1.0559763817182848</c:v>
                </c:pt>
                <c:pt idx="4">
                  <c:v>1.1586867337136977</c:v>
                </c:pt>
                <c:pt idx="5">
                  <c:v>1.0591908590841652</c:v>
                </c:pt>
                <c:pt idx="6">
                  <c:v>0.97147104997825862</c:v>
                </c:pt>
                <c:pt idx="7">
                  <c:v>0.80014960794813028</c:v>
                </c:pt>
                <c:pt idx="8">
                  <c:v>0.61594252586937615</c:v>
                </c:pt>
                <c:pt idx="9">
                  <c:v>0.29369101391944835</c:v>
                </c:pt>
                <c:pt idx="10">
                  <c:v>0.15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DataC2!$C$35:$C$46</c:f>
              <c:numCache>
                <c:formatCode>0%</c:formatCode>
                <c:ptCount val="12"/>
                <c:pt idx="0">
                  <c:v>1.0446739286173541</c:v>
                </c:pt>
                <c:pt idx="1">
                  <c:v>1.026161818085225</c:v>
                </c:pt>
                <c:pt idx="2">
                  <c:v>1.0249512073721896</c:v>
                </c:pt>
                <c:pt idx="3">
                  <c:v>1.0521966312072208</c:v>
                </c:pt>
                <c:pt idx="4">
                  <c:v>1.0192565126238675</c:v>
                </c:pt>
                <c:pt idx="5">
                  <c:v>1.0226845707732843</c:v>
                </c:pt>
                <c:pt idx="6">
                  <c:v>1.0392099534431105</c:v>
                </c:pt>
                <c:pt idx="7">
                  <c:v>0.9835838289995964</c:v>
                </c:pt>
                <c:pt idx="8">
                  <c:v>0.9527983233140197</c:v>
                </c:pt>
                <c:pt idx="9">
                  <c:v>0.83448322556413246</c:v>
                </c:pt>
                <c:pt idx="10">
                  <c:v>0.81209282470020661</c:v>
                </c:pt>
                <c:pt idx="11">
                  <c:v>0.60121923507323682</c:v>
                </c:pt>
              </c:numCache>
            </c:numRef>
          </c:val>
          <c:smooth val="0"/>
        </c:ser>
        <c:ser>
          <c:idx val="3"/>
          <c:order val="3"/>
          <c:tx>
            <c:v>Verts</c:v>
          </c:tx>
          <c:spPr>
            <a:ln w="50800">
              <a:solidFill>
                <a:srgbClr val="00B050"/>
              </a:solidFill>
            </a:ln>
          </c:spPr>
          <c:marker>
            <c:symbol val="circle"/>
            <c:size val="11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DataC2!$C$50:$C$61</c:f>
              <c:numCache>
                <c:formatCode>0%</c:formatCode>
                <c:ptCount val="12"/>
                <c:pt idx="0">
                  <c:v>0.78531170196201439</c:v>
                </c:pt>
                <c:pt idx="1">
                  <c:v>0.84494653937477759</c:v>
                </c:pt>
                <c:pt idx="2">
                  <c:v>0.87513294726793256</c:v>
                </c:pt>
                <c:pt idx="3">
                  <c:v>0.95286872468949135</c:v>
                </c:pt>
                <c:pt idx="4">
                  <c:v>0.96747336450587329</c:v>
                </c:pt>
                <c:pt idx="5">
                  <c:v>1.0360854929872874</c:v>
                </c:pt>
                <c:pt idx="6">
                  <c:v>1.0944736896474918</c:v>
                </c:pt>
                <c:pt idx="7">
                  <c:v>1.097309459359908</c:v>
                </c:pt>
                <c:pt idx="8">
                  <c:v>1.2011520273778558</c:v>
                </c:pt>
                <c:pt idx="9">
                  <c:v>1.145246052827368</c:v>
                </c:pt>
                <c:pt idx="10">
                  <c:v>1.1182825243974657</c:v>
                </c:pt>
                <c:pt idx="11">
                  <c:v>0.7931568436169153</c:v>
                </c:pt>
              </c:numCache>
            </c:numRef>
          </c:val>
          <c:smooth val="1"/>
        </c:ser>
        <c:ser>
          <c:idx val="5"/>
          <c:order val="4"/>
          <c:tx>
            <c:v>UDF</c:v>
          </c:tx>
          <c:spPr>
            <a:ln w="50800">
              <a:solidFill>
                <a:srgbClr val="FFC000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DataC2!$C$65:$C$76</c:f>
              <c:numCache>
                <c:formatCode>0%</c:formatCode>
                <c:ptCount val="12"/>
                <c:pt idx="0">
                  <c:v>0.76151172424497693</c:v>
                </c:pt>
                <c:pt idx="1">
                  <c:v>0.82733246118099235</c:v>
                </c:pt>
                <c:pt idx="2">
                  <c:v>0.83619584281995851</c:v>
                </c:pt>
                <c:pt idx="3">
                  <c:v>0.92697228742091153</c:v>
                </c:pt>
                <c:pt idx="4">
                  <c:v>0.9096172512585512</c:v>
                </c:pt>
                <c:pt idx="5">
                  <c:v>0.96673181476737191</c:v>
                </c:pt>
                <c:pt idx="6">
                  <c:v>1.0483870517452758</c:v>
                </c:pt>
                <c:pt idx="7">
                  <c:v>1.0370375764893376</c:v>
                </c:pt>
                <c:pt idx="8">
                  <c:v>1.1830588080218345</c:v>
                </c:pt>
                <c:pt idx="9">
                  <c:v>1.5031551820507894</c:v>
                </c:pt>
                <c:pt idx="10">
                  <c:v>1.6392726632827217</c:v>
                </c:pt>
                <c:pt idx="11">
                  <c:v>1.9470144833577212</c:v>
                </c:pt>
              </c:numCache>
            </c:numRef>
          </c:val>
          <c:smooth val="1"/>
        </c:ser>
        <c:ser>
          <c:idx val="6"/>
          <c:order val="5"/>
          <c:tx>
            <c:v>RPR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DataC2!$C$80:$C$91</c:f>
              <c:numCache>
                <c:formatCode>0%</c:formatCode>
                <c:ptCount val="12"/>
                <c:pt idx="0">
                  <c:v>0.87379793066309719</c:v>
                </c:pt>
                <c:pt idx="1">
                  <c:v>0.87153879993797201</c:v>
                </c:pt>
                <c:pt idx="2">
                  <c:v>0.8830225961895023</c:v>
                </c:pt>
                <c:pt idx="3">
                  <c:v>0.91716961407966702</c:v>
                </c:pt>
                <c:pt idx="4">
                  <c:v>0.9353943773148955</c:v>
                </c:pt>
                <c:pt idx="5">
                  <c:v>0.92072509778204703</c:v>
                </c:pt>
                <c:pt idx="6">
                  <c:v>0.9651376649585941</c:v>
                </c:pt>
                <c:pt idx="7">
                  <c:v>1.0293891672553053</c:v>
                </c:pt>
                <c:pt idx="8">
                  <c:v>1.1243545790628922</c:v>
                </c:pt>
                <c:pt idx="9">
                  <c:v>1.4794701727560278</c:v>
                </c:pt>
                <c:pt idx="10">
                  <c:v>1.5660946770684081</c:v>
                </c:pt>
                <c:pt idx="11">
                  <c:v>2.1705982170710838</c:v>
                </c:pt>
              </c:numCache>
            </c:numRef>
          </c:val>
          <c:smooth val="1"/>
        </c:ser>
        <c:ser>
          <c:idx val="0"/>
          <c:order val="6"/>
          <c:tx>
            <c:v>MPF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DataC2!$C$110:$C$121</c:f>
              <c:numCache>
                <c:formatCode>0%</c:formatCode>
                <c:ptCount val="12"/>
                <c:pt idx="0">
                  <c:v>0.87519814393552664</c:v>
                </c:pt>
                <c:pt idx="1">
                  <c:v>0.93733055534697263</c:v>
                </c:pt>
                <c:pt idx="2">
                  <c:v>0.94829946504720941</c:v>
                </c:pt>
                <c:pt idx="3">
                  <c:v>0.96271189403812474</c:v>
                </c:pt>
                <c:pt idx="4">
                  <c:v>0.96053585828846588</c:v>
                </c:pt>
                <c:pt idx="5">
                  <c:v>0.98457754242121298</c:v>
                </c:pt>
                <c:pt idx="6">
                  <c:v>0.95021715955254815</c:v>
                </c:pt>
                <c:pt idx="7">
                  <c:v>1.0486605807335263</c:v>
                </c:pt>
                <c:pt idx="8">
                  <c:v>1.0916262752039612</c:v>
                </c:pt>
                <c:pt idx="9">
                  <c:v>1.2408425254324524</c:v>
                </c:pt>
                <c:pt idx="10">
                  <c:v>1.2768261759048669</c:v>
                </c:pt>
                <c:pt idx="11">
                  <c:v>1.3820284662501043</c:v>
                </c:pt>
              </c:numCache>
            </c:numRef>
          </c:val>
          <c:smooth val="1"/>
        </c:ser>
        <c:ser>
          <c:idx val="7"/>
          <c:order val="7"/>
          <c:tx>
            <c:v>FN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DataC2!$C$95:$C$106</c:f>
              <c:numCache>
                <c:formatCode>0%</c:formatCode>
                <c:ptCount val="12"/>
                <c:pt idx="0">
                  <c:v>1.178711023558636</c:v>
                </c:pt>
                <c:pt idx="1">
                  <c:v>1.1286987768137631</c:v>
                </c:pt>
                <c:pt idx="2">
                  <c:v>1.1251421997515674</c:v>
                </c:pt>
                <c:pt idx="3">
                  <c:v>1.0378929485366357</c:v>
                </c:pt>
                <c:pt idx="4">
                  <c:v>1.0776173581165118</c:v>
                </c:pt>
                <c:pt idx="5">
                  <c:v>1.0067872724376303</c:v>
                </c:pt>
                <c:pt idx="6">
                  <c:v>0.93402059704302953</c:v>
                </c:pt>
                <c:pt idx="7">
                  <c:v>0.98883920389558444</c:v>
                </c:pt>
                <c:pt idx="8">
                  <c:v>0.8682290597132134</c:v>
                </c:pt>
                <c:pt idx="9">
                  <c:v>0.65406156013342787</c:v>
                </c:pt>
                <c:pt idx="10">
                  <c:v>0.58452019886195272</c:v>
                </c:pt>
                <c:pt idx="11">
                  <c:v>0.50034855224878394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DataC2!$A$5:$A$16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DataC2!$F$5:$F$16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11624"/>
        <c:axId val="505113192"/>
      </c:lineChart>
      <c:catAx>
        <c:axId val="505111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13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13192"/>
        <c:scaling>
          <c:orientation val="minMax"/>
          <c:max val="2.3499999999999996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11624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5500639652448024"/>
          <c:y val="0.11018720238786865"/>
          <c:w val="0.26345803661921247"/>
          <c:h val="0.14741267811935829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2004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7699066557"/>
          <c:y val="5.6647840996558375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LO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DataC3!$C$5:$C$16</c:f>
              <c:numCache>
                <c:formatCode>0%</c:formatCode>
                <c:ptCount val="12"/>
                <c:pt idx="0">
                  <c:v>1.2111576024669553</c:v>
                </c:pt>
                <c:pt idx="1">
                  <c:v>1.1475416836195247</c:v>
                </c:pt>
                <c:pt idx="2">
                  <c:v>1.1410714553232071</c:v>
                </c:pt>
                <c:pt idx="3">
                  <c:v>1.1044933065701055</c:v>
                </c:pt>
                <c:pt idx="4">
                  <c:v>1.0829513684270216</c:v>
                </c:pt>
                <c:pt idx="5">
                  <c:v>1.0491042404835738</c:v>
                </c:pt>
                <c:pt idx="6">
                  <c:v>1.0079110622733056</c:v>
                </c:pt>
                <c:pt idx="7">
                  <c:v>0.91876813981878103</c:v>
                </c:pt>
                <c:pt idx="8">
                  <c:v>0.82256077231582159</c:v>
                </c:pt>
                <c:pt idx="9">
                  <c:v>0.51444036870170473</c:v>
                </c:pt>
                <c:pt idx="10">
                  <c:v>0.41528033050942947</c:v>
                </c:pt>
                <c:pt idx="11">
                  <c:v>0.13460238328761309</c:v>
                </c:pt>
              </c:numCache>
            </c:numRef>
          </c:val>
          <c:smooth val="1"/>
        </c:ser>
        <c:ser>
          <c:idx val="4"/>
          <c:order val="1"/>
          <c:tx>
            <c:v>PCF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DataC3!$C$20:$C$31</c:f>
              <c:numCache>
                <c:formatCode>0%</c:formatCode>
                <c:ptCount val="12"/>
                <c:pt idx="0">
                  <c:v>1.8472319806522519</c:v>
                </c:pt>
                <c:pt idx="1">
                  <c:v>1.3160057945451826</c:v>
                </c:pt>
                <c:pt idx="2">
                  <c:v>1.2009922720049628</c:v>
                </c:pt>
                <c:pt idx="3">
                  <c:v>1.125541693499289</c:v>
                </c:pt>
                <c:pt idx="4">
                  <c:v>1.0829638160005366</c:v>
                </c:pt>
                <c:pt idx="5">
                  <c:v>0.97578887449755747</c:v>
                </c:pt>
                <c:pt idx="6">
                  <c:v>0.88618579608552406</c:v>
                </c:pt>
                <c:pt idx="7">
                  <c:v>0.75571637499194222</c:v>
                </c:pt>
                <c:pt idx="8">
                  <c:v>0.59561609956265404</c:v>
                </c:pt>
                <c:pt idx="9">
                  <c:v>0.31395729816010021</c:v>
                </c:pt>
                <c:pt idx="10">
                  <c:v>0.15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DataC3!$C$35:$C$46</c:f>
              <c:numCache>
                <c:formatCode>0%</c:formatCode>
                <c:ptCount val="12"/>
                <c:pt idx="0">
                  <c:v>1.0531115533580566</c:v>
                </c:pt>
                <c:pt idx="1">
                  <c:v>1.0560611892636775</c:v>
                </c:pt>
                <c:pt idx="2">
                  <c:v>1.0361884855055117</c:v>
                </c:pt>
                <c:pt idx="3">
                  <c:v>1.0452797357825334</c:v>
                </c:pt>
                <c:pt idx="4">
                  <c:v>1.0319140636500339</c:v>
                </c:pt>
                <c:pt idx="5">
                  <c:v>1.045023966035086</c:v>
                </c:pt>
                <c:pt idx="6">
                  <c:v>1.0302490219942926</c:v>
                </c:pt>
                <c:pt idx="7">
                  <c:v>0.97623393261912528</c:v>
                </c:pt>
                <c:pt idx="8">
                  <c:v>0.93169333992443371</c:v>
                </c:pt>
                <c:pt idx="9">
                  <c:v>0.79424471186725021</c:v>
                </c:pt>
                <c:pt idx="10">
                  <c:v>0.76971882227938804</c:v>
                </c:pt>
                <c:pt idx="11">
                  <c:v>0.52161781940311891</c:v>
                </c:pt>
              </c:numCache>
            </c:numRef>
          </c:val>
          <c:smooth val="0"/>
        </c:ser>
        <c:ser>
          <c:idx val="3"/>
          <c:order val="3"/>
          <c:tx>
            <c:v>Verts</c:v>
          </c:tx>
          <c:spPr>
            <a:ln w="50800">
              <a:solidFill>
                <a:srgbClr val="00B050"/>
              </a:solidFill>
            </a:ln>
          </c:spPr>
          <c:marker>
            <c:symbol val="circle"/>
            <c:size val="11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DataC3!$C$50:$C$61</c:f>
              <c:numCache>
                <c:formatCode>0%</c:formatCode>
                <c:ptCount val="12"/>
                <c:pt idx="0">
                  <c:v>0.8319619172715309</c:v>
                </c:pt>
                <c:pt idx="1">
                  <c:v>0.87751628321010144</c:v>
                </c:pt>
                <c:pt idx="2">
                  <c:v>0.90402489006099429</c:v>
                </c:pt>
                <c:pt idx="3">
                  <c:v>0.95789092396255615</c:v>
                </c:pt>
                <c:pt idx="4">
                  <c:v>1.0104404219111602</c:v>
                </c:pt>
                <c:pt idx="5">
                  <c:v>1.0639271793401057</c:v>
                </c:pt>
                <c:pt idx="6">
                  <c:v>1.0994631262349457</c:v>
                </c:pt>
                <c:pt idx="7">
                  <c:v>1.0847519240870251</c:v>
                </c:pt>
                <c:pt idx="8">
                  <c:v>1.167028619457112</c:v>
                </c:pt>
                <c:pt idx="9">
                  <c:v>1.0029947144644693</c:v>
                </c:pt>
                <c:pt idx="10">
                  <c:v>0.94966044848962028</c:v>
                </c:pt>
                <c:pt idx="11">
                  <c:v>0.59615490092726164</c:v>
                </c:pt>
              </c:numCache>
            </c:numRef>
          </c:val>
          <c:smooth val="1"/>
        </c:ser>
        <c:ser>
          <c:idx val="5"/>
          <c:order val="4"/>
          <c:tx>
            <c:v>UDF</c:v>
          </c:tx>
          <c:spPr>
            <a:ln w="50800">
              <a:solidFill>
                <a:srgbClr val="FFC000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DataC3!$C$65:$C$76</c:f>
              <c:numCache>
                <c:formatCode>0%</c:formatCode>
                <c:ptCount val="12"/>
                <c:pt idx="0">
                  <c:v>0.7632883133898527</c:v>
                </c:pt>
                <c:pt idx="1">
                  <c:v>0.8589276285381936</c:v>
                </c:pt>
                <c:pt idx="2">
                  <c:v>0.90789506351714189</c:v>
                </c:pt>
                <c:pt idx="3">
                  <c:v>0.92429933062216352</c:v>
                </c:pt>
                <c:pt idx="4">
                  <c:v>0.91425233345806478</c:v>
                </c:pt>
                <c:pt idx="5">
                  <c:v>1.0022720304263721</c:v>
                </c:pt>
                <c:pt idx="6">
                  <c:v>0.99767572539896177</c:v>
                </c:pt>
                <c:pt idx="7">
                  <c:v>1.0645872958622045</c:v>
                </c:pt>
                <c:pt idx="8">
                  <c:v>1.1592129543280061</c:v>
                </c:pt>
                <c:pt idx="9">
                  <c:v>1.4075893244590396</c:v>
                </c:pt>
                <c:pt idx="10">
                  <c:v>1.5170520523524704</c:v>
                </c:pt>
                <c:pt idx="11">
                  <c:v>1.6602371097501027</c:v>
                </c:pt>
              </c:numCache>
            </c:numRef>
          </c:val>
          <c:smooth val="1"/>
        </c:ser>
        <c:ser>
          <c:idx val="6"/>
          <c:order val="5"/>
          <c:tx>
            <c:v>UMP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DataC3!$C$80:$C$91</c:f>
              <c:numCache>
                <c:formatCode>0%</c:formatCode>
                <c:ptCount val="12"/>
                <c:pt idx="0">
                  <c:v>0.76895352763097025</c:v>
                </c:pt>
                <c:pt idx="1">
                  <c:v>0.84785299189278085</c:v>
                </c:pt>
                <c:pt idx="2">
                  <c:v>0.85731512121379483</c:v>
                </c:pt>
                <c:pt idx="3">
                  <c:v>0.9031473120426986</c:v>
                </c:pt>
                <c:pt idx="4">
                  <c:v>0.94469359986811008</c:v>
                </c:pt>
                <c:pt idx="5">
                  <c:v>0.9164898693917588</c:v>
                </c:pt>
                <c:pt idx="6">
                  <c:v>0.97894637310897048</c:v>
                </c:pt>
                <c:pt idx="7">
                  <c:v>1.0682115699594319</c:v>
                </c:pt>
                <c:pt idx="8">
                  <c:v>1.1638519841022152</c:v>
                </c:pt>
                <c:pt idx="9">
                  <c:v>1.5505376507892699</c:v>
                </c:pt>
                <c:pt idx="10">
                  <c:v>1.642924711007772</c:v>
                </c:pt>
                <c:pt idx="11">
                  <c:v>2.2895057340144325</c:v>
                </c:pt>
              </c:numCache>
            </c:numRef>
          </c:val>
          <c:smooth val="1"/>
        </c:ser>
        <c:ser>
          <c:idx val="0"/>
          <c:order val="6"/>
          <c:tx>
            <c:v>MPF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DataC3!$C$110:$C$121</c:f>
              <c:numCache>
                <c:formatCode>0%</c:formatCode>
                <c:ptCount val="12"/>
                <c:pt idx="0">
                  <c:v>0.87515939632401785</c:v>
                </c:pt>
                <c:pt idx="1">
                  <c:v>1.0016176702649204</c:v>
                </c:pt>
                <c:pt idx="2">
                  <c:v>0.99083164659225875</c:v>
                </c:pt>
                <c:pt idx="3">
                  <c:v>0.92572191110011726</c:v>
                </c:pt>
                <c:pt idx="4">
                  <c:v>0.96453377579926036</c:v>
                </c:pt>
                <c:pt idx="5">
                  <c:v>0.96300792548766334</c:v>
                </c:pt>
                <c:pt idx="6">
                  <c:v>0.96001507014762921</c:v>
                </c:pt>
                <c:pt idx="7">
                  <c:v>0.99980913077517153</c:v>
                </c:pt>
                <c:pt idx="8">
                  <c:v>1.0902361975044372</c:v>
                </c:pt>
                <c:pt idx="9">
                  <c:v>1.2290672760045243</c:v>
                </c:pt>
                <c:pt idx="10">
                  <c:v>1.2648028758889023</c:v>
                </c:pt>
                <c:pt idx="11">
                  <c:v>1.4682362810082226</c:v>
                </c:pt>
              </c:numCache>
            </c:numRef>
          </c:val>
          <c:smooth val="1"/>
        </c:ser>
        <c:ser>
          <c:idx val="7"/>
          <c:order val="7"/>
          <c:tx>
            <c:v>FN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DataC3!$C$95:$C$106</c:f>
              <c:numCache>
                <c:formatCode>0%</c:formatCode>
                <c:ptCount val="12"/>
                <c:pt idx="0">
                  <c:v>1.1701890170974507</c:v>
                </c:pt>
                <c:pt idx="1">
                  <c:v>1.0877108094942534</c:v>
                </c:pt>
                <c:pt idx="2">
                  <c:v>1.1375111815312122</c:v>
                </c:pt>
                <c:pt idx="3">
                  <c:v>1.089606543057454</c:v>
                </c:pt>
                <c:pt idx="4">
                  <c:v>1.051159009632634</c:v>
                </c:pt>
                <c:pt idx="5">
                  <c:v>0.9806641448290675</c:v>
                </c:pt>
                <c:pt idx="6">
                  <c:v>0.96480056139570025</c:v>
                </c:pt>
                <c:pt idx="7">
                  <c:v>0.98348351883783247</c:v>
                </c:pt>
                <c:pt idx="8">
                  <c:v>0.85037907556626835</c:v>
                </c:pt>
                <c:pt idx="9">
                  <c:v>0.68449613855812808</c:v>
                </c:pt>
                <c:pt idx="10">
                  <c:v>0.64167581133734208</c:v>
                </c:pt>
                <c:pt idx="11">
                  <c:v>0.55264335874864623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DataC3!$A$5:$A$16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DataC3!$F$5:$F$16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15152"/>
        <c:axId val="505120640"/>
      </c:lineChart>
      <c:catAx>
        <c:axId val="5051151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0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20640"/>
        <c:scaling>
          <c:orientation val="minMax"/>
          <c:max val="2.3499999999999996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15152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7865989717136345"/>
          <c:y val="0.11018720238786865"/>
          <c:w val="0.28293739009311636"/>
          <c:h val="0.14515983762347026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2009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7699066557"/>
          <c:y val="5.6647840996558375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LO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DataC4!$C$5:$C$16</c:f>
              <c:numCache>
                <c:formatCode>0%</c:formatCode>
                <c:ptCount val="12"/>
                <c:pt idx="0">
                  <c:v>1.308297999853079</c:v>
                </c:pt>
                <c:pt idx="1">
                  <c:v>1.1978695461172861</c:v>
                </c:pt>
                <c:pt idx="2">
                  <c:v>1.2013166923508316</c:v>
                </c:pt>
                <c:pt idx="3">
                  <c:v>1.1262541313962933</c:v>
                </c:pt>
                <c:pt idx="4">
                  <c:v>1.0896819655638454</c:v>
                </c:pt>
                <c:pt idx="5">
                  <c:v>1.0574491309846561</c:v>
                </c:pt>
                <c:pt idx="6">
                  <c:v>0.95291375977744264</c:v>
                </c:pt>
                <c:pt idx="7">
                  <c:v>0.86001536280074964</c:v>
                </c:pt>
                <c:pt idx="8">
                  <c:v>0.73794025179841727</c:v>
                </c:pt>
                <c:pt idx="9">
                  <c:v>0.46826115935739987</c:v>
                </c:pt>
                <c:pt idx="10">
                  <c:v>0.41049069075081546</c:v>
                </c:pt>
                <c:pt idx="11">
                  <c:v>0.17875002048711686</c:v>
                </c:pt>
              </c:numCache>
            </c:numRef>
          </c:val>
          <c:smooth val="1"/>
        </c:ser>
        <c:ser>
          <c:idx val="4"/>
          <c:order val="1"/>
          <c:tx>
            <c:v>FG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DataC4!$C$20:$C$31</c:f>
              <c:numCache>
                <c:formatCode>0%</c:formatCode>
                <c:ptCount val="12"/>
                <c:pt idx="0">
                  <c:v>1.6206599456954416</c:v>
                </c:pt>
                <c:pt idx="1">
                  <c:v>1.2229889839825172</c:v>
                </c:pt>
                <c:pt idx="2">
                  <c:v>1.2007014401668306</c:v>
                </c:pt>
                <c:pt idx="3">
                  <c:v>1.1889683005274758</c:v>
                </c:pt>
                <c:pt idx="4">
                  <c:v>1.0303634336005041</c:v>
                </c:pt>
                <c:pt idx="5">
                  <c:v>1.1252691754534294</c:v>
                </c:pt>
                <c:pt idx="6">
                  <c:v>0.89677888943968587</c:v>
                </c:pt>
                <c:pt idx="7">
                  <c:v>0.81310552782891121</c:v>
                </c:pt>
                <c:pt idx="8">
                  <c:v>0.6479057567931763</c:v>
                </c:pt>
                <c:pt idx="9">
                  <c:v>0.35325854651202682</c:v>
                </c:pt>
                <c:pt idx="10">
                  <c:v>0.15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DataC4!$C$35:$C$46</c:f>
              <c:numCache>
                <c:formatCode>0%</c:formatCode>
                <c:ptCount val="12"/>
                <c:pt idx="0">
                  <c:v>1.1698442930673014</c:v>
                </c:pt>
                <c:pt idx="1">
                  <c:v>1.1060512652099703</c:v>
                </c:pt>
                <c:pt idx="2">
                  <c:v>1.0911712470284862</c:v>
                </c:pt>
                <c:pt idx="3">
                  <c:v>1.0686685862455922</c:v>
                </c:pt>
                <c:pt idx="4">
                  <c:v>1.0682797505200679</c:v>
                </c:pt>
                <c:pt idx="5">
                  <c:v>1.0332792231501857</c:v>
                </c:pt>
                <c:pt idx="6">
                  <c:v>0.99407371015147317</c:v>
                </c:pt>
                <c:pt idx="7">
                  <c:v>0.92270834674740509</c:v>
                </c:pt>
                <c:pt idx="8">
                  <c:v>0.85891216114152635</c:v>
                </c:pt>
                <c:pt idx="9">
                  <c:v>0.68701141673799138</c:v>
                </c:pt>
                <c:pt idx="10">
                  <c:v>0.67079139777834795</c:v>
                </c:pt>
                <c:pt idx="11">
                  <c:v>0.41908950501368369</c:v>
                </c:pt>
              </c:numCache>
            </c:numRef>
          </c:val>
          <c:smooth val="0"/>
        </c:ser>
        <c:ser>
          <c:idx val="3"/>
          <c:order val="3"/>
          <c:tx>
            <c:v>EELV</c:v>
          </c:tx>
          <c:spPr>
            <a:ln w="50800">
              <a:solidFill>
                <a:srgbClr val="00B050"/>
              </a:solidFill>
            </a:ln>
          </c:spPr>
          <c:marker>
            <c:symbol val="circle"/>
            <c:size val="11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DataC4!$C$50:$C$61</c:f>
              <c:numCache>
                <c:formatCode>0%</c:formatCode>
                <c:ptCount val="12"/>
                <c:pt idx="0">
                  <c:v>0.77095249790056108</c:v>
                </c:pt>
                <c:pt idx="1">
                  <c:v>0.8554429789527056</c:v>
                </c:pt>
                <c:pt idx="2">
                  <c:v>0.88977639322925228</c:v>
                </c:pt>
                <c:pt idx="3">
                  <c:v>0.93629731951289652</c:v>
                </c:pt>
                <c:pt idx="4">
                  <c:v>0.98975583286136071</c:v>
                </c:pt>
                <c:pt idx="5">
                  <c:v>1.0355328214011839</c:v>
                </c:pt>
                <c:pt idx="6">
                  <c:v>1.06787330767305</c:v>
                </c:pt>
                <c:pt idx="7">
                  <c:v>1.0942247262707765</c:v>
                </c:pt>
                <c:pt idx="8">
                  <c:v>1.1925563256914744</c:v>
                </c:pt>
                <c:pt idx="9">
                  <c:v>1.1675877965067396</c:v>
                </c:pt>
                <c:pt idx="10">
                  <c:v>1.1443012484565283</c:v>
                </c:pt>
                <c:pt idx="11">
                  <c:v>0.86409538037607281</c:v>
                </c:pt>
              </c:numCache>
            </c:numRef>
          </c:val>
          <c:smooth val="1"/>
        </c:ser>
        <c:ser>
          <c:idx val="5"/>
          <c:order val="4"/>
          <c:tx>
            <c:v>Modem</c:v>
          </c:tx>
          <c:spPr>
            <a:ln w="50800">
              <a:solidFill>
                <a:srgbClr val="FFC000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DataC4!$C$65:$C$76</c:f>
              <c:numCache>
                <c:formatCode>0%</c:formatCode>
                <c:ptCount val="12"/>
                <c:pt idx="0">
                  <c:v>0.89154535291892423</c:v>
                </c:pt>
                <c:pt idx="1">
                  <c:v>0.93649388364219432</c:v>
                </c:pt>
                <c:pt idx="2">
                  <c:v>0.97193861228372369</c:v>
                </c:pt>
                <c:pt idx="3">
                  <c:v>0.9664264232157318</c:v>
                </c:pt>
                <c:pt idx="4">
                  <c:v>1.0361218989682239</c:v>
                </c:pt>
                <c:pt idx="5">
                  <c:v>1.0016364397430382</c:v>
                </c:pt>
                <c:pt idx="6">
                  <c:v>1.0227304863871323</c:v>
                </c:pt>
                <c:pt idx="7">
                  <c:v>1.0268345140451813</c:v>
                </c:pt>
                <c:pt idx="8">
                  <c:v>1.0551383457298285</c:v>
                </c:pt>
                <c:pt idx="9">
                  <c:v>1.091134043066021</c:v>
                </c:pt>
                <c:pt idx="10">
                  <c:v>1.3206569692104906</c:v>
                </c:pt>
                <c:pt idx="11">
                  <c:v>1.50975404530218</c:v>
                </c:pt>
              </c:numCache>
            </c:numRef>
          </c:val>
          <c:smooth val="1"/>
        </c:ser>
        <c:ser>
          <c:idx val="6"/>
          <c:order val="5"/>
          <c:tx>
            <c:v>UMP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DataC4!$C$80:$C$91</c:f>
              <c:numCache>
                <c:formatCode>0%</c:formatCode>
                <c:ptCount val="12"/>
                <c:pt idx="0">
                  <c:v>0.79135631680354468</c:v>
                </c:pt>
                <c:pt idx="1">
                  <c:v>0.89040523868638588</c:v>
                </c:pt>
                <c:pt idx="2">
                  <c:v>0.88858175963822683</c:v>
                </c:pt>
                <c:pt idx="3">
                  <c:v>0.91678615774853089</c:v>
                </c:pt>
                <c:pt idx="4">
                  <c:v>0.9275851578725911</c:v>
                </c:pt>
                <c:pt idx="5">
                  <c:v>0.93630181127208068</c:v>
                </c:pt>
                <c:pt idx="6">
                  <c:v>0.98929292530037582</c:v>
                </c:pt>
                <c:pt idx="7">
                  <c:v>1.0637860956346854</c:v>
                </c:pt>
                <c:pt idx="8">
                  <c:v>1.1372888429191175</c:v>
                </c:pt>
                <c:pt idx="9">
                  <c:v>1.4586156941244612</c:v>
                </c:pt>
                <c:pt idx="10">
                  <c:v>1.5189759585169713</c:v>
                </c:pt>
                <c:pt idx="11">
                  <c:v>2.0226904115280027</c:v>
                </c:pt>
              </c:numCache>
            </c:numRef>
          </c:val>
          <c:smooth val="1"/>
        </c:ser>
        <c:ser>
          <c:idx val="0"/>
          <c:order val="6"/>
          <c:tx>
            <c:v>MPF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DataC4!$C$110:$C$121</c:f>
              <c:numCache>
                <c:formatCode>0%</c:formatCode>
                <c:ptCount val="12"/>
                <c:pt idx="0">
                  <c:v>0.98760251982799407</c:v>
                </c:pt>
                <c:pt idx="1">
                  <c:v>1.0794376545307882</c:v>
                </c:pt>
                <c:pt idx="2">
                  <c:v>1.0718499129853518</c:v>
                </c:pt>
                <c:pt idx="3">
                  <c:v>1.0043385718413389</c:v>
                </c:pt>
                <c:pt idx="4">
                  <c:v>0.95553894009194318</c:v>
                </c:pt>
                <c:pt idx="5">
                  <c:v>0.9613832664219718</c:v>
                </c:pt>
                <c:pt idx="6">
                  <c:v>0.98606044909601565</c:v>
                </c:pt>
                <c:pt idx="7">
                  <c:v>0.96286301736232305</c:v>
                </c:pt>
                <c:pt idx="8">
                  <c:v>1.0014436615708044</c:v>
                </c:pt>
                <c:pt idx="9">
                  <c:v>0.98948200627146921</c:v>
                </c:pt>
                <c:pt idx="10">
                  <c:v>1.026629299615762</c:v>
                </c:pt>
                <c:pt idx="11">
                  <c:v>1.0852369962596355</c:v>
                </c:pt>
              </c:numCache>
            </c:numRef>
          </c:val>
          <c:smooth val="1"/>
        </c:ser>
        <c:ser>
          <c:idx val="7"/>
          <c:order val="7"/>
          <c:tx>
            <c:v>FN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DataC4!$C$95:$C$106</c:f>
              <c:numCache>
                <c:formatCode>0%</c:formatCode>
                <c:ptCount val="12"/>
                <c:pt idx="0">
                  <c:v>1.3426920329762093</c:v>
                </c:pt>
                <c:pt idx="1">
                  <c:v>1.1842579217641438</c:v>
                </c:pt>
                <c:pt idx="2">
                  <c:v>1.103163322212156</c:v>
                </c:pt>
                <c:pt idx="3">
                  <c:v>1.0648596098547045</c:v>
                </c:pt>
                <c:pt idx="4">
                  <c:v>1.0237190992767062</c:v>
                </c:pt>
                <c:pt idx="5">
                  <c:v>0.94306928294924752</c:v>
                </c:pt>
                <c:pt idx="6">
                  <c:v>0.96457269993450601</c:v>
                </c:pt>
                <c:pt idx="7">
                  <c:v>0.96117101517963721</c:v>
                </c:pt>
                <c:pt idx="8">
                  <c:v>0.76829024750525521</c:v>
                </c:pt>
                <c:pt idx="9">
                  <c:v>0.64420476834743379</c:v>
                </c:pt>
                <c:pt idx="10">
                  <c:v>0.63992148498878954</c:v>
                </c:pt>
                <c:pt idx="11">
                  <c:v>0.53662398545855383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DataC4!$A$5:$A$16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DataC4!$F$5:$F$16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21424"/>
        <c:axId val="505127304"/>
      </c:lineChart>
      <c:catAx>
        <c:axId val="5051214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7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27304"/>
        <c:scaling>
          <c:orientation val="minMax"/>
          <c:max val="2.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1424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5639777891547336"/>
          <c:y val="0.10342848110955143"/>
          <c:w val="0.30659089073999962"/>
          <c:h val="0.14515983762347026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2014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7699066557"/>
          <c:y val="5.6647840996558375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LO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DataC5!$C$5:$C$16</c:f>
              <c:numCache>
                <c:formatCode>0%</c:formatCode>
                <c:ptCount val="12"/>
                <c:pt idx="0">
                  <c:v>1.5506259732110661</c:v>
                </c:pt>
                <c:pt idx="1">
                  <c:v>1.2749388515192408</c:v>
                </c:pt>
                <c:pt idx="2">
                  <c:v>1.2563640560894433</c:v>
                </c:pt>
                <c:pt idx="3">
                  <c:v>1.1649625294571502</c:v>
                </c:pt>
                <c:pt idx="4">
                  <c:v>1.0783225561411449</c:v>
                </c:pt>
                <c:pt idx="5">
                  <c:v>1.0185469473297695</c:v>
                </c:pt>
                <c:pt idx="6">
                  <c:v>0.90128813398451801</c:v>
                </c:pt>
                <c:pt idx="7">
                  <c:v>0.80025086709644755</c:v>
                </c:pt>
                <c:pt idx="8">
                  <c:v>0.65700960412490161</c:v>
                </c:pt>
                <c:pt idx="9">
                  <c:v>0.29769048104631979</c:v>
                </c:pt>
                <c:pt idx="10">
                  <c:v>0.18476770846965374</c:v>
                </c:pt>
                <c:pt idx="11">
                  <c:v>0.05</c:v>
                </c:pt>
              </c:numCache>
            </c:numRef>
          </c:val>
          <c:smooth val="1"/>
        </c:ser>
        <c:ser>
          <c:idx val="4"/>
          <c:order val="1"/>
          <c:tx>
            <c:v>FG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DataC5!$C$20:$C$31</c:f>
              <c:numCache>
                <c:formatCode>0%</c:formatCode>
                <c:ptCount val="12"/>
                <c:pt idx="0">
                  <c:v>1.448552437319913</c:v>
                </c:pt>
                <c:pt idx="1">
                  <c:v>1.2110194226783515</c:v>
                </c:pt>
                <c:pt idx="2">
                  <c:v>1.2190230514303884</c:v>
                </c:pt>
                <c:pt idx="3">
                  <c:v>1.1565295475589243</c:v>
                </c:pt>
                <c:pt idx="4">
                  <c:v>1.0861642333640744</c:v>
                </c:pt>
                <c:pt idx="5">
                  <c:v>1.1127151077420214</c:v>
                </c:pt>
                <c:pt idx="6">
                  <c:v>0.93934354586010393</c:v>
                </c:pt>
                <c:pt idx="7">
                  <c:v>0.82125265248742219</c:v>
                </c:pt>
                <c:pt idx="8">
                  <c:v>0.71544868417656138</c:v>
                </c:pt>
                <c:pt idx="9">
                  <c:v>0.3899513173822392</c:v>
                </c:pt>
                <c:pt idx="10">
                  <c:v>0.16636244795139432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DataC5!$C$35:$C$46</c:f>
              <c:numCache>
                <c:formatCode>0%</c:formatCode>
                <c:ptCount val="12"/>
                <c:pt idx="0">
                  <c:v>1.0063460855897031</c:v>
                </c:pt>
                <c:pt idx="1">
                  <c:v>0.99164279990965132</c:v>
                </c:pt>
                <c:pt idx="2">
                  <c:v>1.0284259327064371</c:v>
                </c:pt>
                <c:pt idx="3">
                  <c:v>1.0325918753318872</c:v>
                </c:pt>
                <c:pt idx="4">
                  <c:v>1.0577861977737295</c:v>
                </c:pt>
                <c:pt idx="5">
                  <c:v>1.0739778237293649</c:v>
                </c:pt>
                <c:pt idx="6">
                  <c:v>1.0345812281959508</c:v>
                </c:pt>
                <c:pt idx="7">
                  <c:v>0.9874673366186959</c:v>
                </c:pt>
                <c:pt idx="8">
                  <c:v>0.96147372722385471</c:v>
                </c:pt>
                <c:pt idx="9">
                  <c:v>0.82570699292072491</c:v>
                </c:pt>
                <c:pt idx="10">
                  <c:v>0.78640976523253492</c:v>
                </c:pt>
                <c:pt idx="11">
                  <c:v>0.51966281124777436</c:v>
                </c:pt>
              </c:numCache>
            </c:numRef>
          </c:val>
          <c:smooth val="0"/>
        </c:ser>
        <c:ser>
          <c:idx val="3"/>
          <c:order val="3"/>
          <c:tx>
            <c:v>EELV</c:v>
          </c:tx>
          <c:spPr>
            <a:ln w="50800">
              <a:solidFill>
                <a:srgbClr val="00B050"/>
              </a:solidFill>
            </a:ln>
          </c:spPr>
          <c:marker>
            <c:symbol val="circle"/>
            <c:size val="11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DataC5!$C$50:$C$61</c:f>
              <c:numCache>
                <c:formatCode>0%</c:formatCode>
                <c:ptCount val="12"/>
                <c:pt idx="0">
                  <c:v>0.87266612581060055</c:v>
                </c:pt>
                <c:pt idx="1">
                  <c:v>0.91071286272827268</c:v>
                </c:pt>
                <c:pt idx="2">
                  <c:v>0.95736865815827521</c:v>
                </c:pt>
                <c:pt idx="3">
                  <c:v>0.94307660683378192</c:v>
                </c:pt>
                <c:pt idx="4">
                  <c:v>1.0476823324687832</c:v>
                </c:pt>
                <c:pt idx="5">
                  <c:v>1.1033145919617531</c:v>
                </c:pt>
                <c:pt idx="6">
                  <c:v>1.0740722773423326</c:v>
                </c:pt>
                <c:pt idx="7">
                  <c:v>1.0583848439094519</c:v>
                </c:pt>
                <c:pt idx="8">
                  <c:v>1.099054802775479</c:v>
                </c:pt>
                <c:pt idx="9">
                  <c:v>0.93366689801127034</c:v>
                </c:pt>
                <c:pt idx="10">
                  <c:v>0.85059449505915907</c:v>
                </c:pt>
                <c:pt idx="11">
                  <c:v>0.46008958487014012</c:v>
                </c:pt>
              </c:numCache>
            </c:numRef>
          </c:val>
          <c:smooth val="1"/>
        </c:ser>
        <c:ser>
          <c:idx val="5"/>
          <c:order val="4"/>
          <c:tx>
            <c:v>Modem</c:v>
          </c:tx>
          <c:spPr>
            <a:ln w="50800">
              <a:solidFill>
                <a:srgbClr val="FFC000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DataC5!$C$65:$C$76</c:f>
              <c:numCache>
                <c:formatCode>0%</c:formatCode>
                <c:ptCount val="12"/>
                <c:pt idx="0">
                  <c:v>0.81220311878840912</c:v>
                </c:pt>
                <c:pt idx="1">
                  <c:v>0.87002578399266506</c:v>
                </c:pt>
                <c:pt idx="2">
                  <c:v>0.89161287747888196</c:v>
                </c:pt>
                <c:pt idx="3">
                  <c:v>0.88038619357777226</c:v>
                </c:pt>
                <c:pt idx="4">
                  <c:v>0.95783430059411279</c:v>
                </c:pt>
                <c:pt idx="5">
                  <c:v>0.97741161873760252</c:v>
                </c:pt>
                <c:pt idx="6">
                  <c:v>1.0150413593754883</c:v>
                </c:pt>
                <c:pt idx="7">
                  <c:v>1.06367102499989</c:v>
                </c:pt>
                <c:pt idx="8">
                  <c:v>1.1257866072292111</c:v>
                </c:pt>
                <c:pt idx="9">
                  <c:v>1.4060271152259665</c:v>
                </c:pt>
                <c:pt idx="10">
                  <c:v>1.5086609766069103</c:v>
                </c:pt>
                <c:pt idx="11">
                  <c:v>1.6355196620564609</c:v>
                </c:pt>
              </c:numCache>
            </c:numRef>
          </c:val>
          <c:smooth val="1"/>
        </c:ser>
        <c:ser>
          <c:idx val="6"/>
          <c:order val="5"/>
          <c:tx>
            <c:v>UMP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DataC5!$C$80:$C$91</c:f>
              <c:numCache>
                <c:formatCode>0%</c:formatCode>
                <c:ptCount val="12"/>
                <c:pt idx="0">
                  <c:v>0.80936280256805704</c:v>
                </c:pt>
                <c:pt idx="1">
                  <c:v>0.90951701518210037</c:v>
                </c:pt>
                <c:pt idx="2">
                  <c:v>0.90198779570756771</c:v>
                </c:pt>
                <c:pt idx="3">
                  <c:v>0.94071686037384572</c:v>
                </c:pt>
                <c:pt idx="4">
                  <c:v>0.92223205832802835</c:v>
                </c:pt>
                <c:pt idx="5">
                  <c:v>0.91358226127201736</c:v>
                </c:pt>
                <c:pt idx="6">
                  <c:v>0.97709566278081184</c:v>
                </c:pt>
                <c:pt idx="7">
                  <c:v>1.0606126407191105</c:v>
                </c:pt>
                <c:pt idx="8">
                  <c:v>1.1208810301473526</c:v>
                </c:pt>
                <c:pt idx="9">
                  <c:v>1.4440118729211089</c:v>
                </c:pt>
                <c:pt idx="10">
                  <c:v>1.4961435087296988</c:v>
                </c:pt>
                <c:pt idx="11">
                  <c:v>1.9702664604406219</c:v>
                </c:pt>
              </c:numCache>
            </c:numRef>
          </c:val>
          <c:smooth val="1"/>
        </c:ser>
        <c:ser>
          <c:idx val="0"/>
          <c:order val="6"/>
          <c:tx>
            <c:v>DLR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DataC5!$C$110:$C$121</c:f>
              <c:numCache>
                <c:formatCode>0%</c:formatCode>
                <c:ptCount val="12"/>
                <c:pt idx="0">
                  <c:v>0.85335561941347493</c:v>
                </c:pt>
                <c:pt idx="1">
                  <c:v>0.91415152649393772</c:v>
                </c:pt>
                <c:pt idx="2">
                  <c:v>0.91377621845651458</c:v>
                </c:pt>
                <c:pt idx="3">
                  <c:v>0.91530582091602375</c:v>
                </c:pt>
                <c:pt idx="4">
                  <c:v>0.96403556129612911</c:v>
                </c:pt>
                <c:pt idx="5">
                  <c:v>0.93206057292933642</c:v>
                </c:pt>
                <c:pt idx="6">
                  <c:v>0.9930892183057175</c:v>
                </c:pt>
                <c:pt idx="7">
                  <c:v>1.0352143317374392</c:v>
                </c:pt>
                <c:pt idx="8">
                  <c:v>1.1160299870451253</c:v>
                </c:pt>
                <c:pt idx="9">
                  <c:v>1.3629811434063015</c:v>
                </c:pt>
                <c:pt idx="10">
                  <c:v>1.4660159577335463</c:v>
                </c:pt>
                <c:pt idx="11">
                  <c:v>1.8253103454922401</c:v>
                </c:pt>
              </c:numCache>
            </c:numRef>
          </c:val>
          <c:smooth val="1"/>
        </c:ser>
        <c:ser>
          <c:idx val="7"/>
          <c:order val="7"/>
          <c:tx>
            <c:v>FN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DataC5!$C$95:$C$106</c:f>
              <c:numCache>
                <c:formatCode>0%</c:formatCode>
                <c:ptCount val="12"/>
                <c:pt idx="0">
                  <c:v>1.1986611782117904</c:v>
                </c:pt>
                <c:pt idx="1">
                  <c:v>1.1445861131773829</c:v>
                </c:pt>
                <c:pt idx="2">
                  <c:v>1.0771449180071662</c:v>
                </c:pt>
                <c:pt idx="3">
                  <c:v>1.0774216520129081</c:v>
                </c:pt>
                <c:pt idx="4">
                  <c:v>1.0126129935592429</c:v>
                </c:pt>
                <c:pt idx="5">
                  <c:v>0.96998766209570775</c:v>
                </c:pt>
                <c:pt idx="6">
                  <c:v>0.97656102512651699</c:v>
                </c:pt>
                <c:pt idx="7">
                  <c:v>0.94064434928028984</c:v>
                </c:pt>
                <c:pt idx="8">
                  <c:v>0.86609582304591293</c:v>
                </c:pt>
                <c:pt idx="9">
                  <c:v>0.736284285483082</c:v>
                </c:pt>
                <c:pt idx="10">
                  <c:v>0.72977652355950684</c:v>
                </c:pt>
                <c:pt idx="11">
                  <c:v>0.67178255451257851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DataC5!$A$5:$A$16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DataC5!$F$5:$F$16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21816"/>
        <c:axId val="505122208"/>
      </c:lineChart>
      <c:catAx>
        <c:axId val="5051218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2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22208"/>
        <c:scaling>
          <c:orientation val="minMax"/>
          <c:max val="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1816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5639777891547336"/>
          <c:y val="0.10342848110955143"/>
          <c:w val="0.30659089073999962"/>
          <c:h val="0.14515983762347026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Les élections européennes 2019 et la richesse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314028103514032"/>
          <c:y val="2.203059305916577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307699066557"/>
          <c:y val="5.6647840996558375E-2"/>
          <c:w val="0.85328418233501813"/>
          <c:h val="0.67664617575472175"/>
        </c:manualLayout>
      </c:layout>
      <c:lineChart>
        <c:grouping val="standard"/>
        <c:varyColors val="0"/>
        <c:ser>
          <c:idx val="1"/>
          <c:order val="0"/>
          <c:tx>
            <c:v>PCF</c:v>
          </c:tx>
          <c:spPr>
            <a:ln w="50800">
              <a:solidFill>
                <a:srgbClr val="C00000"/>
              </a:solidFill>
            </a:ln>
          </c:spPr>
          <c:marker>
            <c:symbol val="square"/>
            <c:size val="11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DataC6!$A$5:$A$16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DataC6!$C$35:$C$46</c:f>
              <c:numCache>
                <c:formatCode>0%</c:formatCode>
                <c:ptCount val="12"/>
                <c:pt idx="0">
                  <c:v>1.5604175154052065</c:v>
                </c:pt>
                <c:pt idx="1">
                  <c:v>1.2278098036778538</c:v>
                </c:pt>
                <c:pt idx="2">
                  <c:v>1.2593972159665499</c:v>
                </c:pt>
                <c:pt idx="3">
                  <c:v>1.1682183559314034</c:v>
                </c:pt>
                <c:pt idx="4">
                  <c:v>1.0750071757147563</c:v>
                </c:pt>
                <c:pt idx="5">
                  <c:v>1.0572301238952693</c:v>
                </c:pt>
                <c:pt idx="6">
                  <c:v>0.94095449041734247</c:v>
                </c:pt>
                <c:pt idx="7">
                  <c:v>0.78560518555954273</c:v>
                </c:pt>
                <c:pt idx="8">
                  <c:v>0.69278122860978542</c:v>
                </c:pt>
                <c:pt idx="9">
                  <c:v>0.23257890482228941</c:v>
                </c:pt>
                <c:pt idx="10">
                  <c:v>0.11321152278309854</c:v>
                </c:pt>
                <c:pt idx="11">
                  <c:v>0.1</c:v>
                </c:pt>
              </c:numCache>
            </c:numRef>
          </c:val>
          <c:smooth val="1"/>
        </c:ser>
        <c:ser>
          <c:idx val="4"/>
          <c:order val="1"/>
          <c:tx>
            <c:v>LFI</c:v>
          </c:tx>
          <c:spPr>
            <a:ln w="50800">
              <a:solidFill>
                <a:srgbClr val="FF0000"/>
              </a:solidFill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DataC6!$A$5:$A$16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DataC6!$C$50:$C$61</c:f>
              <c:numCache>
                <c:formatCode>0%</c:formatCode>
                <c:ptCount val="12"/>
                <c:pt idx="0">
                  <c:v>1.3470474899723526</c:v>
                </c:pt>
                <c:pt idx="1">
                  <c:v>1.2218451036196023</c:v>
                </c:pt>
                <c:pt idx="2">
                  <c:v>1.1838089873170894</c:v>
                </c:pt>
                <c:pt idx="3">
                  <c:v>1.1211632204355964</c:v>
                </c:pt>
                <c:pt idx="4">
                  <c:v>1.0896393292629261</c:v>
                </c:pt>
                <c:pt idx="5">
                  <c:v>1.0291572424633142</c:v>
                </c:pt>
                <c:pt idx="6">
                  <c:v>0.99240746592545026</c:v>
                </c:pt>
                <c:pt idx="7">
                  <c:v>0.86158036593456022</c:v>
                </c:pt>
                <c:pt idx="8">
                  <c:v>0.75080817223249363</c:v>
                </c:pt>
                <c:pt idx="9">
                  <c:v>0.40254262283661502</c:v>
                </c:pt>
                <c:pt idx="10">
                  <c:v>0.30268057956943539</c:v>
                </c:pt>
                <c:pt idx="11">
                  <c:v>0.1</c:v>
                </c:pt>
              </c:numCache>
            </c:numRef>
          </c:val>
          <c:smooth val="1"/>
        </c:ser>
        <c:ser>
          <c:idx val="8"/>
          <c:order val="2"/>
          <c:tx>
            <c:v>PS</c:v>
          </c:tx>
          <c:spPr>
            <a:ln w="50800">
              <a:solidFill>
                <a:srgbClr val="FC9AEC"/>
              </a:solidFill>
            </a:ln>
          </c:spPr>
          <c:marker>
            <c:symbol val="triangle"/>
            <c:size val="11"/>
            <c:spPr>
              <a:solidFill>
                <a:srgbClr val="FC9AEC"/>
              </a:solidFill>
              <a:ln>
                <a:solidFill>
                  <a:srgbClr val="FC9AEC"/>
                </a:solidFill>
              </a:ln>
            </c:spPr>
          </c:marker>
          <c:val>
            <c:numRef>
              <c:f>DataC6!$C$65:$C$76</c:f>
              <c:numCache>
                <c:formatCode>0%</c:formatCode>
                <c:ptCount val="12"/>
                <c:pt idx="0">
                  <c:v>0.92178411513818914</c:v>
                </c:pt>
                <c:pt idx="1">
                  <c:v>0.95107530844761745</c:v>
                </c:pt>
                <c:pt idx="2">
                  <c:v>0.98349091398918165</c:v>
                </c:pt>
                <c:pt idx="3">
                  <c:v>1.0298994016763197</c:v>
                </c:pt>
                <c:pt idx="4">
                  <c:v>1.0217505466376686</c:v>
                </c:pt>
                <c:pt idx="5">
                  <c:v>1.1152485910154715</c:v>
                </c:pt>
                <c:pt idx="6">
                  <c:v>1.0586088550726525</c:v>
                </c:pt>
                <c:pt idx="7">
                  <c:v>1.019407441587812</c:v>
                </c:pt>
                <c:pt idx="8">
                  <c:v>1.0161179894078924</c:v>
                </c:pt>
                <c:pt idx="9">
                  <c:v>0.88261683702719484</c:v>
                </c:pt>
                <c:pt idx="10">
                  <c:v>0.86873555727790064</c:v>
                </c:pt>
                <c:pt idx="11">
                  <c:v>0.52673997084009339</c:v>
                </c:pt>
              </c:numCache>
            </c:numRef>
          </c:val>
          <c:smooth val="0"/>
        </c:ser>
        <c:ser>
          <c:idx val="3"/>
          <c:order val="3"/>
          <c:tx>
            <c:v>EELV</c:v>
          </c:tx>
          <c:spPr>
            <a:ln w="50800">
              <a:solidFill>
                <a:srgbClr val="00B050"/>
              </a:solidFill>
            </a:ln>
          </c:spPr>
          <c:marker>
            <c:symbol val="circle"/>
            <c:size val="11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DataC6!$C$80:$C$91</c:f>
              <c:numCache>
                <c:formatCode>0%</c:formatCode>
                <c:ptCount val="12"/>
                <c:pt idx="0">
                  <c:v>0.76908493553470048</c:v>
                </c:pt>
                <c:pt idx="1">
                  <c:v>0.83169678183864959</c:v>
                </c:pt>
                <c:pt idx="2">
                  <c:v>0.88570154086516906</c:v>
                </c:pt>
                <c:pt idx="3">
                  <c:v>0.9590995974347124</c:v>
                </c:pt>
                <c:pt idx="4">
                  <c:v>0.97800656811247966</c:v>
                </c:pt>
                <c:pt idx="5">
                  <c:v>1.0750614268821734</c:v>
                </c:pt>
                <c:pt idx="6">
                  <c:v>1.0879741622656636</c:v>
                </c:pt>
                <c:pt idx="7">
                  <c:v>1.1167222691701364</c:v>
                </c:pt>
                <c:pt idx="8">
                  <c:v>1.1761991016784965</c:v>
                </c:pt>
                <c:pt idx="9">
                  <c:v>1.1204536162178187</c:v>
                </c:pt>
                <c:pt idx="10">
                  <c:v>1.1199233152377159</c:v>
                </c:pt>
                <c:pt idx="11">
                  <c:v>0.7415615204487791</c:v>
                </c:pt>
              </c:numCache>
            </c:numRef>
          </c:val>
          <c:smooth val="1"/>
        </c:ser>
        <c:ser>
          <c:idx val="5"/>
          <c:order val="4"/>
          <c:tx>
            <c:v>Renaissance</c:v>
          </c:tx>
          <c:spPr>
            <a:ln w="50800">
              <a:solidFill>
                <a:srgbClr val="FFC000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val>
            <c:numRef>
              <c:f>DataC6!$C$95:$C$106</c:f>
              <c:numCache>
                <c:formatCode>0%</c:formatCode>
                <c:ptCount val="12"/>
                <c:pt idx="0">
                  <c:v>0.7500273254912152</c:v>
                </c:pt>
                <c:pt idx="1">
                  <c:v>0.84122359418180104</c:v>
                </c:pt>
                <c:pt idx="2">
                  <c:v>0.87190605589843595</c:v>
                </c:pt>
                <c:pt idx="3">
                  <c:v>0.90172989174281881</c:v>
                </c:pt>
                <c:pt idx="4">
                  <c:v>0.93221291505450399</c:v>
                </c:pt>
                <c:pt idx="5">
                  <c:v>0.98911682422149205</c:v>
                </c:pt>
                <c:pt idx="6">
                  <c:v>1.0055329199687579</c:v>
                </c:pt>
                <c:pt idx="7">
                  <c:v>1.07095967976114</c:v>
                </c:pt>
                <c:pt idx="8">
                  <c:v>1.1748290577924181</c:v>
                </c:pt>
                <c:pt idx="9">
                  <c:v>1.4624617358874168</c:v>
                </c:pt>
                <c:pt idx="10">
                  <c:v>1.5224991442198093</c:v>
                </c:pt>
                <c:pt idx="11">
                  <c:v>1.9524908320753864</c:v>
                </c:pt>
              </c:numCache>
            </c:numRef>
          </c:val>
          <c:smooth val="1"/>
        </c:ser>
        <c:ser>
          <c:idx val="6"/>
          <c:order val="5"/>
          <c:tx>
            <c:v>LR</c:v>
          </c:tx>
          <c:spPr>
            <a:ln w="50800">
              <a:solidFill>
                <a:srgbClr val="00B0F0"/>
              </a:solidFill>
            </a:ln>
          </c:spPr>
          <c:marker>
            <c:symbol val="triang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val>
            <c:numRef>
              <c:f>DataC6!$C$110:$C$121</c:f>
              <c:numCache>
                <c:formatCode>0%</c:formatCode>
                <c:ptCount val="12"/>
                <c:pt idx="0">
                  <c:v>0.76195291521642394</c:v>
                </c:pt>
                <c:pt idx="1">
                  <c:v>0.85697253562201015</c:v>
                </c:pt>
                <c:pt idx="2">
                  <c:v>0.8805482745179054</c:v>
                </c:pt>
                <c:pt idx="3">
                  <c:v>0.8942878914854081</c:v>
                </c:pt>
                <c:pt idx="4">
                  <c:v>0.9283551321303507</c:v>
                </c:pt>
                <c:pt idx="5">
                  <c:v>0.91954352401466588</c:v>
                </c:pt>
                <c:pt idx="6">
                  <c:v>0.94440514451625079</c:v>
                </c:pt>
                <c:pt idx="7">
                  <c:v>1.0450847683896316</c:v>
                </c:pt>
                <c:pt idx="8">
                  <c:v>1.1720340180829316</c:v>
                </c:pt>
                <c:pt idx="9">
                  <c:v>1.5968157960244211</c:v>
                </c:pt>
                <c:pt idx="10">
                  <c:v>1.6959038722030391</c:v>
                </c:pt>
                <c:pt idx="11">
                  <c:v>2.3942408713756413</c:v>
                </c:pt>
              </c:numCache>
            </c:numRef>
          </c:val>
          <c:smooth val="1"/>
        </c:ser>
        <c:ser>
          <c:idx val="0"/>
          <c:order val="6"/>
          <c:tx>
            <c:v>DLF</c:v>
          </c:tx>
          <c:spPr>
            <a:ln w="50800">
              <a:solidFill>
                <a:schemeClr val="tx1"/>
              </a:solidFill>
            </a:ln>
          </c:spPr>
          <c:marker>
            <c:symbol val="squar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DataC6!$A$5:$A$16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DataC6!$C$140:$C$151</c:f>
              <c:numCache>
                <c:formatCode>0%</c:formatCode>
                <c:ptCount val="12"/>
                <c:pt idx="0">
                  <c:v>0.99946354958964445</c:v>
                </c:pt>
                <c:pt idx="1">
                  <c:v>1.0387437959512111</c:v>
                </c:pt>
                <c:pt idx="2">
                  <c:v>1.0317848670442735</c:v>
                </c:pt>
                <c:pt idx="3">
                  <c:v>1.0081579534229541</c:v>
                </c:pt>
                <c:pt idx="4">
                  <c:v>1.0325362259409738</c:v>
                </c:pt>
                <c:pt idx="5">
                  <c:v>1.0038666151315045</c:v>
                </c:pt>
                <c:pt idx="6">
                  <c:v>1.0115803640164112</c:v>
                </c:pt>
                <c:pt idx="7">
                  <c:v>1.0499255263463398</c:v>
                </c:pt>
                <c:pt idx="8">
                  <c:v>0.98709284616985293</c:v>
                </c:pt>
                <c:pt idx="9">
                  <c:v>0.83684825638683435</c:v>
                </c:pt>
                <c:pt idx="10">
                  <c:v>0.80761342355475019</c:v>
                </c:pt>
                <c:pt idx="11">
                  <c:v>0.73643183068581664</c:v>
                </c:pt>
              </c:numCache>
            </c:numRef>
          </c:val>
          <c:smooth val="1"/>
        </c:ser>
        <c:ser>
          <c:idx val="7"/>
          <c:order val="7"/>
          <c:tx>
            <c:v>RN</c:v>
          </c:tx>
          <c:spPr>
            <a:ln w="50800">
              <a:solidFill>
                <a:srgbClr val="7030A0"/>
              </a:solidFill>
            </a:ln>
          </c:spPr>
          <c:marker>
            <c:symbol val="circle"/>
            <c:size val="11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val>
            <c:numRef>
              <c:f>DataC6!$C$125:$C$136</c:f>
              <c:numCache>
                <c:formatCode>0%</c:formatCode>
                <c:ptCount val="12"/>
                <c:pt idx="0">
                  <c:v>1.2710604264204948</c:v>
                </c:pt>
                <c:pt idx="1">
                  <c:v>1.2031005743306074</c:v>
                </c:pt>
                <c:pt idx="2">
                  <c:v>1.1325318665736364</c:v>
                </c:pt>
                <c:pt idx="3">
                  <c:v>1.0787407504537823</c:v>
                </c:pt>
                <c:pt idx="4">
                  <c:v>1.047373479647546</c:v>
                </c:pt>
                <c:pt idx="5">
                  <c:v>0.93960021800907612</c:v>
                </c:pt>
                <c:pt idx="6">
                  <c:v>0.9461147123455087</c:v>
                </c:pt>
                <c:pt idx="7">
                  <c:v>0.90009159015494511</c:v>
                </c:pt>
                <c:pt idx="8">
                  <c:v>0.79353353899278933</c:v>
                </c:pt>
                <c:pt idx="9">
                  <c:v>0.68785284307161576</c:v>
                </c:pt>
                <c:pt idx="10">
                  <c:v>0.67201030479575696</c:v>
                </c:pt>
                <c:pt idx="11">
                  <c:v>0.6048168578752845</c:v>
                </c:pt>
              </c:numCache>
            </c:numRef>
          </c:val>
          <c:smooth val="1"/>
        </c:ser>
        <c:ser>
          <c:idx val="2"/>
          <c:order val="8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val>
            <c:numRef>
              <c:f>DataC6!$F$5:$F$16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24560"/>
        <c:axId val="505124952"/>
      </c:lineChart>
      <c:catAx>
        <c:axId val="5051245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0883480250350581"/>
              <c:y val="0.7853001937511702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4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24952"/>
        <c:scaling>
          <c:orientation val="minMax"/>
          <c:max val="2.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candidats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8961931617134E-3"/>
              <c:y val="5.574654446931121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4560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34248395500554196"/>
          <c:y val="0.1732686009854961"/>
          <c:w val="0.36224618637972483"/>
          <c:h val="0.14515983762347026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5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Les européennes 2019 : la tripartition sociale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0" baseline="0">
                <a:latin typeface="Arial" panose="020B0604020202020204" pitchFamily="34" charset="0"/>
                <a:cs typeface="Arial" panose="020B0604020202020204" pitchFamily="34" charset="0"/>
              </a:rPr>
              <a:t>(avant contrôles pour la taille d'agglomération et de commune)</a:t>
            </a:r>
          </a:p>
        </c:rich>
      </c:tx>
      <c:layout>
        <c:manualLayout>
          <c:xMode val="edge"/>
          <c:yMode val="edge"/>
          <c:x val="0.17005684964942352"/>
          <c:y val="2.203343003177234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6107811674049E-2"/>
          <c:y val="0.10613415225930767"/>
          <c:w val="0.85328418233501813"/>
          <c:h val="0.64967784897333181"/>
        </c:manualLayout>
      </c:layout>
      <c:lineChart>
        <c:grouping val="standard"/>
        <c:varyColors val="0"/>
        <c:ser>
          <c:idx val="1"/>
          <c:order val="0"/>
          <c:tx>
            <c:v>Bloc social-écologique (PS, EELV, LFI, PCF)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DataC6!$B$155:$B$166</c:f>
              <c:numCache>
                <c:formatCode>0%</c:formatCode>
                <c:ptCount val="12"/>
                <c:pt idx="0">
                  <c:v>1.0147582511269559</c:v>
                </c:pt>
                <c:pt idx="1">
                  <c:v>0.96552785085330117</c:v>
                </c:pt>
                <c:pt idx="2">
                  <c:v>0.98928810864442607</c:v>
                </c:pt>
                <c:pt idx="3">
                  <c:v>1.0029542933483782</c:v>
                </c:pt>
                <c:pt idx="4">
                  <c:v>1.0292000831320671</c:v>
                </c:pt>
                <c:pt idx="5">
                  <c:v>1.0643698653947089</c:v>
                </c:pt>
                <c:pt idx="6">
                  <c:v>1.0066100087787229</c:v>
                </c:pt>
                <c:pt idx="7">
                  <c:v>0.99170211297077093</c:v>
                </c:pt>
                <c:pt idx="8">
                  <c:v>1.0054253288480246</c:v>
                </c:pt>
                <c:pt idx="9">
                  <c:v>0.93016409690264434</c:v>
                </c:pt>
                <c:pt idx="10">
                  <c:v>0.93609854289505701</c:v>
                </c:pt>
                <c:pt idx="11">
                  <c:v>0.74411746440512183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80E-2E47-BD36-9D3AF2798BEA}"/>
            </c:ext>
          </c:extLst>
        </c:ser>
        <c:ser>
          <c:idx val="5"/>
          <c:order val="1"/>
          <c:tx>
            <c:v>Bloc libéral-progressiste (Renaissance)</c:v>
          </c:tx>
          <c:spPr>
            <a:ln w="50800">
              <a:solidFill>
                <a:schemeClr val="accent4"/>
              </a:solidFill>
            </a:ln>
          </c:spPr>
          <c:marker>
            <c:symbol val="triangle"/>
            <c:size val="12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DataC6!$B$170:$B$181</c:f>
              <c:numCache>
                <c:formatCode>0%</c:formatCode>
                <c:ptCount val="12"/>
                <c:pt idx="0">
                  <c:v>0.76557760216864179</c:v>
                </c:pt>
                <c:pt idx="1">
                  <c:v>0.85248604370398873</c:v>
                </c:pt>
                <c:pt idx="2">
                  <c:v>0.89430752914030853</c:v>
                </c:pt>
                <c:pt idx="3">
                  <c:v>0.91892761443520299</c:v>
                </c:pt>
                <c:pt idx="4">
                  <c:v>0.95785028795386284</c:v>
                </c:pt>
                <c:pt idx="5">
                  <c:v>1.0070251220832758</c:v>
                </c:pt>
                <c:pt idx="6">
                  <c:v>0.99390760701656988</c:v>
                </c:pt>
                <c:pt idx="7">
                  <c:v>1.0580382896113032</c:v>
                </c:pt>
                <c:pt idx="8">
                  <c:v>1.1531885089457243</c:v>
                </c:pt>
                <c:pt idx="9">
                  <c:v>1.3986913949411222</c:v>
                </c:pt>
                <c:pt idx="10">
                  <c:v>1.4579792310222193</c:v>
                </c:pt>
                <c:pt idx="11">
                  <c:v>1.7896594419801393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80E-2E47-BD36-9D3AF2798BEA}"/>
            </c:ext>
          </c:extLst>
        </c:ser>
        <c:ser>
          <c:idx val="7"/>
          <c:order val="2"/>
          <c:tx>
            <c:v>Bloc national-libéral (RN-LR-DLF)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DataC6!$B$185:$B$196</c:f>
              <c:numCache>
                <c:formatCode>0%</c:formatCode>
                <c:ptCount val="12"/>
                <c:pt idx="0">
                  <c:v>1.1314951288484265</c:v>
                </c:pt>
                <c:pt idx="1">
                  <c:v>1.1193319045589454</c:v>
                </c:pt>
                <c:pt idx="2">
                  <c:v>1.0738057775702072</c:v>
                </c:pt>
                <c:pt idx="3">
                  <c:v>1.0472734574339906</c:v>
                </c:pt>
                <c:pt idx="4">
                  <c:v>1.0014478309909711</c:v>
                </c:pt>
                <c:pt idx="5">
                  <c:v>0.9418704722428507</c:v>
                </c:pt>
                <c:pt idx="6">
                  <c:v>0.99821153173243737</c:v>
                </c:pt>
                <c:pt idx="7">
                  <c:v>0.97132728464619422</c:v>
                </c:pt>
                <c:pt idx="8">
                  <c:v>0.90147217482243613</c:v>
                </c:pt>
                <c:pt idx="9">
                  <c:v>0.81376443715354108</c:v>
                </c:pt>
                <c:pt idx="10">
                  <c:v>0.77242550051989545</c:v>
                </c:pt>
                <c:pt idx="11">
                  <c:v>0.72943051625566391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80E-2E47-BD36-9D3AF2798BEA}"/>
            </c:ext>
          </c:extLst>
        </c:ser>
        <c:ser>
          <c:idx val="2"/>
          <c:order val="3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Lit>
              <c:formatCode>0%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80E-2E47-BD36-9D3AF2798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25736"/>
        <c:axId val="505126520"/>
        <c:extLst xmlns:c16r2="http://schemas.microsoft.com/office/drawing/2015/06/chart"/>
      </c:lineChart>
      <c:catAx>
        <c:axId val="5051257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1161696796353596"/>
              <c:y val="0.8145721161874917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6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26520"/>
        <c:scaling>
          <c:orientation val="minMax"/>
          <c:max val="1.85"/>
          <c:min val="0.60000000000000009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blocs 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7171088345867E-3"/>
              <c:y val="7.381625114977685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5736"/>
        <c:crosses val="autoZero"/>
        <c:crossBetween val="midCat"/>
        <c:majorUnit val="0.1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9093875254750795"/>
          <c:y val="0.16849150622072107"/>
          <c:w val="0.46658260711572858"/>
          <c:h val="0.11277575545400353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Les européennes 2019: la tripartition sociale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947230741278275"/>
          <c:y val="2.203165899809082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6107811674049E-2"/>
          <c:y val="5.8988881450547426E-2"/>
          <c:w val="0.85328418233501813"/>
          <c:h val="0.69682311978209199"/>
        </c:manualLayout>
      </c:layout>
      <c:lineChart>
        <c:grouping val="standard"/>
        <c:varyColors val="0"/>
        <c:ser>
          <c:idx val="1"/>
          <c:order val="0"/>
          <c:tx>
            <c:v>Bloc social-écologique (PS, EELV, LFI, PCF)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DataC6!$C$155:$C$166</c:f>
              <c:numCache>
                <c:formatCode>0%</c:formatCode>
                <c:ptCount val="12"/>
                <c:pt idx="0">
                  <c:v>1.0266815702483647</c:v>
                </c:pt>
                <c:pt idx="1">
                  <c:v>0.9962443119507628</c:v>
                </c:pt>
                <c:pt idx="2">
                  <c:v>1.0173086869047177</c:v>
                </c:pt>
                <c:pt idx="3">
                  <c:v>1.0365485329132558</c:v>
                </c:pt>
                <c:pt idx="4">
                  <c:v>1.0242860529272089</c:v>
                </c:pt>
                <c:pt idx="5">
                  <c:v>1.0704662108886314</c:v>
                </c:pt>
                <c:pt idx="6">
                  <c:v>1.0418237460426294</c:v>
                </c:pt>
                <c:pt idx="7">
                  <c:v>1.0002907611201965</c:v>
                </c:pt>
                <c:pt idx="8">
                  <c:v>0.9862377650421339</c:v>
                </c:pt>
                <c:pt idx="9">
                  <c:v>0.80011236196209801</c:v>
                </c:pt>
                <c:pt idx="10">
                  <c:v>0.76102039269282995</c:v>
                </c:pt>
                <c:pt idx="11">
                  <c:v>0.38066824795382892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409-4943-8E64-3E200E7C4B7F}"/>
            </c:ext>
          </c:extLst>
        </c:ser>
        <c:ser>
          <c:idx val="5"/>
          <c:order val="1"/>
          <c:tx>
            <c:v>Bloc libéral-progressiste (Renaissance)</c:v>
          </c:tx>
          <c:spPr>
            <a:ln w="50800">
              <a:solidFill>
                <a:schemeClr val="accent4"/>
              </a:solidFill>
            </a:ln>
          </c:spPr>
          <c:marker>
            <c:symbol val="triangle"/>
            <c:size val="12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DataC6!$C$170:$C$181</c:f>
              <c:numCache>
                <c:formatCode>0%</c:formatCode>
                <c:ptCount val="12"/>
                <c:pt idx="0">
                  <c:v>0.76872648419401646</c:v>
                </c:pt>
                <c:pt idx="1">
                  <c:v>0.83517873138974019</c:v>
                </c:pt>
                <c:pt idx="2">
                  <c:v>0.86488657664230195</c:v>
                </c:pt>
                <c:pt idx="3">
                  <c:v>0.90304246305314384</c:v>
                </c:pt>
                <c:pt idx="4">
                  <c:v>0.92064318209112772</c:v>
                </c:pt>
                <c:pt idx="5">
                  <c:v>0.99082140013837128</c:v>
                </c:pt>
                <c:pt idx="6">
                  <c:v>1.0112310140455834</c:v>
                </c:pt>
                <c:pt idx="7">
                  <c:v>1.0697921394683427</c:v>
                </c:pt>
                <c:pt idx="8">
                  <c:v>1.1592963541267878</c:v>
                </c:pt>
                <c:pt idx="9">
                  <c:v>1.4763816548505853</c:v>
                </c:pt>
                <c:pt idx="10">
                  <c:v>1.5245384022880428</c:v>
                </c:pt>
                <c:pt idx="11">
                  <c:v>1.8944772801349701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09-4943-8E64-3E200E7C4B7F}"/>
            </c:ext>
          </c:extLst>
        </c:ser>
        <c:ser>
          <c:idx val="7"/>
          <c:order val="2"/>
          <c:tx>
            <c:v>Bloc national-libéral (RN-LR-DLF)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DataC6!$C$185:$C$196</c:f>
              <c:numCache>
                <c:formatCode>0%</c:formatCode>
                <c:ptCount val="12"/>
                <c:pt idx="0">
                  <c:v>1.11959408560692</c:v>
                </c:pt>
                <c:pt idx="1">
                  <c:v>1.0919979790675689</c:v>
                </c:pt>
                <c:pt idx="2">
                  <c:v>1.056158413712275</c:v>
                </c:pt>
                <c:pt idx="3">
                  <c:v>1.0227965431394515</c:v>
                </c:pt>
                <c:pt idx="4">
                  <c:v>1.016114160032966</c:v>
                </c:pt>
                <c:pt idx="5">
                  <c:v>0.94671547880082041</c:v>
                </c:pt>
                <c:pt idx="6">
                  <c:v>0.95814050733403</c:v>
                </c:pt>
                <c:pt idx="7">
                  <c:v>0.95693458416077259</c:v>
                </c:pt>
                <c:pt idx="8">
                  <c:v>0.91376714735808562</c:v>
                </c:pt>
                <c:pt idx="9">
                  <c:v>0.91778110078711062</c:v>
                </c:pt>
                <c:pt idx="10">
                  <c:v>0.92091807223968458</c:v>
                </c:pt>
                <c:pt idx="11">
                  <c:v>1.0119442154872205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409-4943-8E64-3E200E7C4B7F}"/>
            </c:ext>
          </c:extLst>
        </c:ser>
        <c:ser>
          <c:idx val="2"/>
          <c:order val="3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cat>
            <c:strRef>
              <c:f>DataC6!$A$155:$A$166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Lit>
              <c:formatCode>0%</c:formatCode>
              <c:ptCount val="12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409-4943-8E64-3E200E7C4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28872"/>
        <c:axId val="505133184"/>
        <c:extLst xmlns:c16r2="http://schemas.microsoft.com/office/drawing/2015/06/chart"/>
      </c:lineChart>
      <c:catAx>
        <c:axId val="50512887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1161696796353596"/>
              <c:y val="0.8145721161874917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3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33184"/>
        <c:scaling>
          <c:orientation val="minMax"/>
          <c:max val="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blocs 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7171088345867E-3"/>
              <c:y val="8.2831673022716559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28872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7286315889384277"/>
          <c:y val="0.13919420940162977"/>
          <c:w val="0.49160344254739463"/>
          <c:h val="0.11277575545400353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Européennes 2019: les contradictions du bloc national-libéral 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296158872551272"/>
          <c:y val="2.203165899809082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6107811674049E-2"/>
          <c:y val="5.8900697080227847E-2"/>
          <c:w val="0.85328418233501813"/>
          <c:h val="0.69691132834440606"/>
        </c:manualLayout>
      </c:layout>
      <c:lineChart>
        <c:grouping val="standard"/>
        <c:varyColors val="0"/>
        <c:ser>
          <c:idx val="5"/>
          <c:order val="0"/>
          <c:tx>
            <c:v>Rassemblement national (RN)</c:v>
          </c:tx>
          <c:spPr>
            <a:ln w="50800">
              <a:solidFill>
                <a:srgbClr val="7030A0"/>
              </a:solidFill>
            </a:ln>
          </c:spPr>
          <c:marker>
            <c:symbol val="triangle"/>
            <c:size val="12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DataC6!$A$185:$A$196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DataC6!$C$125:$C$136</c:f>
              <c:numCache>
                <c:formatCode>0%</c:formatCode>
                <c:ptCount val="12"/>
                <c:pt idx="0">
                  <c:v>1.2710604264204948</c:v>
                </c:pt>
                <c:pt idx="1">
                  <c:v>1.2031005743306074</c:v>
                </c:pt>
                <c:pt idx="2">
                  <c:v>1.1325318665736364</c:v>
                </c:pt>
                <c:pt idx="3">
                  <c:v>1.0787407504537823</c:v>
                </c:pt>
                <c:pt idx="4">
                  <c:v>1.047373479647546</c:v>
                </c:pt>
                <c:pt idx="5">
                  <c:v>0.93960021800907612</c:v>
                </c:pt>
                <c:pt idx="6">
                  <c:v>0.9461147123455087</c:v>
                </c:pt>
                <c:pt idx="7">
                  <c:v>0.90009159015494511</c:v>
                </c:pt>
                <c:pt idx="8">
                  <c:v>0.79353353899278933</c:v>
                </c:pt>
                <c:pt idx="9">
                  <c:v>0.68785284307161576</c:v>
                </c:pt>
                <c:pt idx="10">
                  <c:v>0.67201030479575696</c:v>
                </c:pt>
                <c:pt idx="11">
                  <c:v>0.6048168578752845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ED2-7F4E-A278-CBE54F425956}"/>
            </c:ext>
          </c:extLst>
        </c:ser>
        <c:ser>
          <c:idx val="7"/>
          <c:order val="1"/>
          <c:tx>
            <c:v>Total Bloc national-libéral (RN-LR-DLF)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1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strRef>
              <c:f>DataC6!$A$185:$A$196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DataC6!$C$185:$C$196</c:f>
              <c:numCache>
                <c:formatCode>0%</c:formatCode>
                <c:ptCount val="12"/>
                <c:pt idx="0">
                  <c:v>1.11959408560692</c:v>
                </c:pt>
                <c:pt idx="1">
                  <c:v>1.0919979790675689</c:v>
                </c:pt>
                <c:pt idx="2">
                  <c:v>1.056158413712275</c:v>
                </c:pt>
                <c:pt idx="3">
                  <c:v>1.0227965431394515</c:v>
                </c:pt>
                <c:pt idx="4">
                  <c:v>1.016114160032966</c:v>
                </c:pt>
                <c:pt idx="5">
                  <c:v>0.94671547880082041</c:v>
                </c:pt>
                <c:pt idx="6">
                  <c:v>0.95814050733403</c:v>
                </c:pt>
                <c:pt idx="7">
                  <c:v>0.95693458416077259</c:v>
                </c:pt>
                <c:pt idx="8">
                  <c:v>0.91376714735808562</c:v>
                </c:pt>
                <c:pt idx="9">
                  <c:v>0.91778110078711062</c:v>
                </c:pt>
                <c:pt idx="10">
                  <c:v>0.92091807223968458</c:v>
                </c:pt>
                <c:pt idx="11">
                  <c:v>1.0119442154872205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ED2-7F4E-A278-CBE54F425956}"/>
            </c:ext>
          </c:extLst>
        </c:ser>
        <c:ser>
          <c:idx val="1"/>
          <c:order val="2"/>
          <c:tx>
            <c:v>Les Républicains (LR), divers droite</c:v>
          </c:tx>
          <c:spPr>
            <a:ln w="50800">
              <a:solidFill>
                <a:srgbClr val="0EEFFA"/>
              </a:solidFill>
            </a:ln>
          </c:spPr>
          <c:marker>
            <c:spPr>
              <a:solidFill>
                <a:srgbClr val="0EEFFA"/>
              </a:solidFill>
              <a:ln>
                <a:solidFill>
                  <a:srgbClr val="0EEFFA"/>
                </a:solidFill>
              </a:ln>
            </c:spPr>
          </c:marker>
          <c:cat>
            <c:strRef>
              <c:f>DataC6!$A$185:$A$196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DataC6!$C$110:$C$121</c:f>
              <c:numCache>
                <c:formatCode>0%</c:formatCode>
                <c:ptCount val="12"/>
                <c:pt idx="0">
                  <c:v>0.76195291521642394</c:v>
                </c:pt>
                <c:pt idx="1">
                  <c:v>0.85697253562201015</c:v>
                </c:pt>
                <c:pt idx="2">
                  <c:v>0.8805482745179054</c:v>
                </c:pt>
                <c:pt idx="3">
                  <c:v>0.8942878914854081</c:v>
                </c:pt>
                <c:pt idx="4">
                  <c:v>0.9283551321303507</c:v>
                </c:pt>
                <c:pt idx="5">
                  <c:v>0.91954352401466588</c:v>
                </c:pt>
                <c:pt idx="6">
                  <c:v>0.94440514451625079</c:v>
                </c:pt>
                <c:pt idx="7">
                  <c:v>1.0450847683896316</c:v>
                </c:pt>
                <c:pt idx="8">
                  <c:v>1.1720340180829316</c:v>
                </c:pt>
                <c:pt idx="9">
                  <c:v>1.5968157960244211</c:v>
                </c:pt>
                <c:pt idx="10">
                  <c:v>1.6959038722030391</c:v>
                </c:pt>
                <c:pt idx="11">
                  <c:v>2.3942408713756413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ED2-7F4E-A278-CBE54F425956}"/>
            </c:ext>
          </c:extLst>
        </c:ser>
        <c:ser>
          <c:idx val="0"/>
          <c:order val="3"/>
          <c:tx>
            <c:v>Debout la France</c:v>
          </c:tx>
          <c:spPr>
            <a:ln w="50800">
              <a:solidFill>
                <a:schemeClr val="tx1"/>
              </a:solidFill>
            </a:ln>
          </c:spPr>
          <c:marker>
            <c:symbol val="diamond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DataC6!$A$185:$A$196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DataC6!$C$140:$C$151</c:f>
              <c:numCache>
                <c:formatCode>0%</c:formatCode>
                <c:ptCount val="12"/>
                <c:pt idx="0">
                  <c:v>0.99946354958964445</c:v>
                </c:pt>
                <c:pt idx="1">
                  <c:v>1.0387437959512111</c:v>
                </c:pt>
                <c:pt idx="2">
                  <c:v>1.0317848670442735</c:v>
                </c:pt>
                <c:pt idx="3">
                  <c:v>1.0081579534229541</c:v>
                </c:pt>
                <c:pt idx="4">
                  <c:v>1.0325362259409738</c:v>
                </c:pt>
                <c:pt idx="5">
                  <c:v>1.0038666151315045</c:v>
                </c:pt>
                <c:pt idx="6">
                  <c:v>1.0115803640164112</c:v>
                </c:pt>
                <c:pt idx="7">
                  <c:v>1.0499255263463398</c:v>
                </c:pt>
                <c:pt idx="8">
                  <c:v>0.98709284616985293</c:v>
                </c:pt>
                <c:pt idx="9">
                  <c:v>0.83684825638683435</c:v>
                </c:pt>
                <c:pt idx="10">
                  <c:v>0.80761342355475019</c:v>
                </c:pt>
                <c:pt idx="11">
                  <c:v>0.73643183068581664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ED2-7F4E-A278-CBE54F425956}"/>
            </c:ext>
          </c:extLst>
        </c:ser>
        <c:ser>
          <c:idx val="2"/>
          <c:order val="4"/>
          <c:spPr>
            <a:ln w="50800">
              <a:solidFill>
                <a:schemeClr val="dk1"/>
              </a:solidFill>
            </a:ln>
          </c:spPr>
          <c:marker>
            <c:symbol val="none"/>
          </c:marker>
          <c:cat>
            <c:strRef>
              <c:f>DataC6!$A$185:$A$196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DataC6!$F$140:$F$151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ED2-7F4E-A278-CBE54F425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135536"/>
        <c:axId val="505133576"/>
        <c:extLst xmlns:c16r2="http://schemas.microsoft.com/office/drawing/2015/06/chart"/>
      </c:lineChart>
      <c:catAx>
        <c:axId val="5051355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Répartition de la population par décile en fonction du revenu communal par habitant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.21161696796353596"/>
              <c:y val="0.8145721161874917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7030A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3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133576"/>
        <c:scaling>
          <c:orientation val="minMax"/>
          <c:max val="2.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 baseline="0"/>
                  <a:t>Vote pour les différents courants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2.7717171088345867E-3"/>
              <c:y val="4.2262274594487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5135536"/>
        <c:crosses val="autoZero"/>
        <c:crossBetween val="midCat"/>
        <c:majorUnit val="0.2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b"/>
      <c:layout>
        <c:manualLayout>
          <c:xMode val="edge"/>
          <c:yMode val="edge"/>
          <c:x val="0.29925408093796446"/>
          <c:y val="0.16625653904946811"/>
          <c:w val="0.44851199271483894"/>
          <c:h val="0.14892319931206005"/>
        </c:manualLayout>
      </c:layout>
      <c:overlay val="0"/>
      <c:spPr>
        <a:solidFill>
          <a:schemeClr val="bg1"/>
        </a:solidFill>
        <a:ln w="28575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190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rgb="FFFFC0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FC9AEC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19419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0.00916</cdr:x>
      <cdr:y>0.84309</cdr:y>
    </cdr:from>
    <cdr:to>
      <cdr:x>0.99892</cdr:x>
      <cdr:y>0.92285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83574" y="4745704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Eur.C5).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0.01024</cdr:x>
      <cdr:y>0.84454</cdr:y>
    </cdr:from>
    <cdr:to>
      <cdr:x>1</cdr:x>
      <cdr:y>0.92431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93467" y="4753897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Eur.C6a).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0.01119</cdr:x>
      <cdr:y>0.85882</cdr:y>
    </cdr:from>
    <cdr:to>
      <cdr:x>1</cdr:x>
      <cdr:y>0.93855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2234" y="483616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Eur.C6b).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0.01119</cdr:x>
      <cdr:y>0.85882</cdr:y>
    </cdr:from>
    <cdr:to>
      <cdr:x>1</cdr:x>
      <cdr:y>0.93855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2234" y="483616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Eur.C6c).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0.01119</cdr:x>
      <cdr:y>0.85747</cdr:y>
    </cdr:from>
    <cdr:to>
      <cdr:x>1</cdr:x>
      <cdr:y>0.9372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02234" y="482854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Eur.C6d).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19419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0.00868</cdr:x>
      <cdr:y>0.82197</cdr:y>
    </cdr:from>
    <cdr:to>
      <cdr:x>0.99844</cdr:x>
      <cdr:y>0.98864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79246" y="4636090"/>
          <a:ext cx="9036268" cy="94004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Lors des élections européennes de 2024, les votes pour les listes RPR-UDF et MPF augmentent fortement avec la richesse de la commune, notamment au sommet de la répartition. A l'inverse, les votes pour les listes PCF, LO et MRG (et à un degré moindre pour les listes FN, Verts et PS) déclinent avec la richesse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Eur.C1).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0.01024</cdr:x>
      <cdr:y>0.86055</cdr:y>
    </cdr:from>
    <cdr:to>
      <cdr:x>1</cdr:x>
      <cdr:y>0.94032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93467" y="4844026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Eur.C7a).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0.01119</cdr:x>
      <cdr:y>0.85747</cdr:y>
    </cdr:from>
    <cdr:to>
      <cdr:x>1</cdr:x>
      <cdr:y>0.9372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2234" y="482854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avant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Eur.C7b).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0.00417</cdr:x>
      <cdr:y>0.85341</cdr:y>
    </cdr:from>
    <cdr:to>
      <cdr:x>0.99298</cdr:x>
      <cdr:y>0.93314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38100" y="480568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Eur.C7c).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0.01119</cdr:x>
      <cdr:y>0.85611</cdr:y>
    </cdr:from>
    <cdr:to>
      <cdr:x>1</cdr:x>
      <cdr:y>0.93585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2234" y="482092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Eur.C7d).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0.01024</cdr:x>
      <cdr:y>0.83726</cdr:y>
    </cdr:from>
    <cdr:to>
      <cdr:x>1</cdr:x>
      <cdr:y>0.91703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3467" y="4712929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Eur.C2).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19419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0.01024</cdr:x>
      <cdr:y>0.85473</cdr:y>
    </cdr:from>
    <cdr:to>
      <cdr:x>1</cdr:x>
      <cdr:y>0.9345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3467" y="4811252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Eur.C3).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19419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0.01024</cdr:x>
      <cdr:y>0.84163</cdr:y>
    </cdr:from>
    <cdr:to>
      <cdr:x>1</cdr:x>
      <cdr:y>0.9214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3467" y="4737510"/>
          <a:ext cx="9034146" cy="4490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les résultats indiqués ici sont après contrôle pour la taille d'agglomération et de commune.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 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Eur.C4).</a:t>
          </a:r>
          <a:endParaRPr lang="fr-FR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19419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TC_A7_EAG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G_56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F13_AL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9C3NAG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9C3N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POpul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C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calcul_B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INFO sheet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 refreshError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1">
        <row r="1">
          <cell r="A1" t="str">
            <v>OECD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 refreshError="1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"/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</sheetNames>
    <sheetDataSet>
      <sheetData sheetId="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3.7.a"/>
      <sheetName val="OLDModel"/>
      <sheetName val="ExpStudWEI_Tab9"/>
      <sheetName val="Calc CumulExp"/>
      <sheetName val="WDI-WordBank"/>
      <sheetName val="ANA"/>
      <sheetName val="Mean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.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C4.1"/>
      <sheetName val="C4.2"/>
      <sheetName val="C4.3"/>
      <sheetName val="Feuil1"/>
      <sheetName val="C4.4"/>
      <sheetName val="C4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A6" t="str">
            <v>Australia</v>
          </cell>
          <cell r="B6" t="str">
            <v>m</v>
          </cell>
          <cell r="C6" t="str">
            <v>m</v>
          </cell>
          <cell r="D6" t="str">
            <v>m</v>
          </cell>
          <cell r="E6">
            <v>1302.73047862469</v>
          </cell>
          <cell r="F6">
            <v>1520.65202079901</v>
          </cell>
          <cell r="G6">
            <v>1011.98799260109</v>
          </cell>
        </row>
        <row r="7">
          <cell r="A7" t="str">
            <v>Austria</v>
          </cell>
          <cell r="B7" t="str">
            <v>m</v>
          </cell>
          <cell r="C7" t="str">
            <v>m</v>
          </cell>
          <cell r="D7" t="str">
            <v>m</v>
          </cell>
          <cell r="E7">
            <v>392.490010885027</v>
          </cell>
          <cell r="F7">
            <v>566.43103135762203</v>
          </cell>
          <cell r="G7">
            <v>188.88582324199601</v>
          </cell>
        </row>
        <row r="8">
          <cell r="A8" t="str">
            <v>Canada</v>
          </cell>
          <cell r="B8">
            <v>418.4</v>
          </cell>
          <cell r="C8">
            <v>633.70000000000005</v>
          </cell>
          <cell r="D8">
            <v>167.8</v>
          </cell>
          <cell r="E8">
            <v>821.52654510246896</v>
          </cell>
          <cell r="F8">
            <v>984.89924496224796</v>
          </cell>
          <cell r="G8">
            <v>631.37985217948005</v>
          </cell>
        </row>
        <row r="9">
          <cell r="A9" t="str">
            <v>Czech Republic</v>
          </cell>
          <cell r="B9">
            <v>126.80462334708101</v>
          </cell>
          <cell r="C9">
            <v>158.01542280823401</v>
          </cell>
          <cell r="D9">
            <v>81.813518992041196</v>
          </cell>
          <cell r="E9">
            <v>543.70093888868905</v>
          </cell>
          <cell r="F9">
            <v>689.36099614444799</v>
          </cell>
          <cell r="G9">
            <v>333.72852711142002</v>
          </cell>
        </row>
        <row r="10">
          <cell r="A10" t="str">
            <v>Denmark</v>
          </cell>
          <cell r="B10">
            <v>458.78969994027301</v>
          </cell>
          <cell r="C10">
            <v>634.13192162225903</v>
          </cell>
          <cell r="D10">
            <v>259.33696102366599</v>
          </cell>
          <cell r="E10" t="str">
            <v>m</v>
          </cell>
          <cell r="F10" t="str">
            <v>m</v>
          </cell>
          <cell r="G10" t="str">
            <v>m</v>
          </cell>
        </row>
        <row r="11">
          <cell r="A11" t="str">
            <v>Finland</v>
          </cell>
          <cell r="B11">
            <v>422.45614035087698</v>
          </cell>
          <cell r="C11">
            <v>630.35143769968101</v>
          </cell>
          <cell r="D11">
            <v>169.26070038910501</v>
          </cell>
          <cell r="E11">
            <v>1362.98245614035</v>
          </cell>
          <cell r="F11">
            <v>1839.9361022364201</v>
          </cell>
          <cell r="G11">
            <v>782.10116731517496</v>
          </cell>
        </row>
        <row r="12">
          <cell r="A12" t="str">
            <v>France</v>
          </cell>
          <cell r="B12">
            <v>628.20000000000005</v>
          </cell>
          <cell r="C12">
            <v>942.9</v>
          </cell>
          <cell r="D12">
            <v>254.7</v>
          </cell>
          <cell r="E12">
            <v>1434.3934594048701</v>
          </cell>
          <cell r="F12">
            <v>1672.4449996176099</v>
          </cell>
          <cell r="G12">
            <v>1151.9358741681799</v>
          </cell>
        </row>
        <row r="13">
          <cell r="A13" t="str">
            <v>Germany</v>
          </cell>
          <cell r="B13">
            <v>141.24769931221499</v>
          </cell>
          <cell r="C13">
            <v>231.041595049845</v>
          </cell>
          <cell r="D13">
            <v>25.2830188679245</v>
          </cell>
          <cell r="E13">
            <v>693.49995156446801</v>
          </cell>
          <cell r="F13">
            <v>940.90752836026104</v>
          </cell>
          <cell r="G13">
            <v>373.98446170921198</v>
          </cell>
        </row>
        <row r="14">
          <cell r="A14" t="str">
            <v>Hungary</v>
          </cell>
          <cell r="B14" t="str">
            <v>n</v>
          </cell>
          <cell r="C14" t="str">
            <v>n</v>
          </cell>
          <cell r="D14" t="str">
            <v>n</v>
          </cell>
          <cell r="E14">
            <v>775.174524242134</v>
          </cell>
          <cell r="F14">
            <v>976.67731629392995</v>
          </cell>
          <cell r="G14">
            <v>474.62473195139398</v>
          </cell>
        </row>
        <row r="15">
          <cell r="A15" t="str">
            <v>Iceland</v>
          </cell>
          <cell r="B15">
            <v>204.290091930541</v>
          </cell>
          <cell r="C15">
            <v>311.97891452853497</v>
          </cell>
          <cell r="D15">
            <v>76.559908128110294</v>
          </cell>
          <cell r="E15">
            <v>545.74638844301796</v>
          </cell>
          <cell r="F15">
            <v>580.92625463934201</v>
          </cell>
          <cell r="G15">
            <v>504.01939517672599</v>
          </cell>
        </row>
        <row r="16">
          <cell r="A16" t="str">
            <v>Ireland</v>
          </cell>
          <cell r="B16">
            <v>1448.3718937446399</v>
          </cell>
          <cell r="C16">
            <v>1827.6397515527899</v>
          </cell>
          <cell r="D16">
            <v>981.35755258126198</v>
          </cell>
          <cell r="E16">
            <v>1340.40274207369</v>
          </cell>
          <cell r="F16">
            <v>1494.17701863354</v>
          </cell>
          <cell r="G16">
            <v>1151.05162523901</v>
          </cell>
        </row>
        <row r="17">
          <cell r="A17" t="str">
            <v>Japan</v>
          </cell>
          <cell r="B17">
            <v>565.97306397306397</v>
          </cell>
          <cell r="C17">
            <v>784.97237569060803</v>
          </cell>
          <cell r="D17">
            <v>224.258620689655</v>
          </cell>
          <cell r="E17">
            <v>1048.2962962962999</v>
          </cell>
          <cell r="F17">
            <v>1529.64640883978</v>
          </cell>
          <cell r="G17">
            <v>297.22413793103402</v>
          </cell>
        </row>
        <row r="18">
          <cell r="A18" t="str">
            <v>Mexico</v>
          </cell>
          <cell r="B18" t="str">
            <v>x</v>
          </cell>
          <cell r="C18" t="str">
            <v>x</v>
          </cell>
          <cell r="D18" t="str">
            <v>x</v>
          </cell>
          <cell r="E18" t="str">
            <v>x</v>
          </cell>
          <cell r="F18" t="str">
            <v>x</v>
          </cell>
          <cell r="G18" t="str">
            <v>x</v>
          </cell>
        </row>
        <row r="19">
          <cell r="A19" t="str">
            <v>Netherlands</v>
          </cell>
          <cell r="B19">
            <v>11.7290707405033</v>
          </cell>
          <cell r="C19">
            <v>19.611964752091499</v>
          </cell>
          <cell r="D19">
            <v>2.0281551746391702</v>
          </cell>
          <cell r="E19">
            <v>569.04177697240198</v>
          </cell>
          <cell r="F19">
            <v>853.03806350273396</v>
          </cell>
          <cell r="G19">
            <v>219.54779765468999</v>
          </cell>
        </row>
        <row r="20">
          <cell r="A20" t="str">
            <v>New Zealand</v>
          </cell>
          <cell r="B20">
            <v>106.85704415913401</v>
          </cell>
          <cell r="C20">
            <v>112.310110005238</v>
          </cell>
          <cell r="D20">
            <v>100.204498977505</v>
          </cell>
          <cell r="E20">
            <v>1387.5295065922001</v>
          </cell>
          <cell r="F20">
            <v>1485.1754845468799</v>
          </cell>
          <cell r="G20">
            <v>1268.40490797546</v>
          </cell>
        </row>
        <row r="21">
          <cell r="A21" t="str">
            <v>Norway</v>
          </cell>
          <cell r="B21">
            <v>161.42131979695401</v>
          </cell>
          <cell r="C21">
            <v>237.617554858934</v>
          </cell>
          <cell r="D21">
            <v>72.058823529411796</v>
          </cell>
          <cell r="E21">
            <v>597.12351945854505</v>
          </cell>
          <cell r="F21">
            <v>809.71786833855799</v>
          </cell>
          <cell r="G21">
            <v>347.79411764705901</v>
          </cell>
        </row>
        <row r="22">
          <cell r="A22" t="str">
            <v>Poland</v>
          </cell>
          <cell r="B22" t="str">
            <v>a</v>
          </cell>
          <cell r="C22" t="str">
            <v>a</v>
          </cell>
          <cell r="D22" t="str">
            <v>a</v>
          </cell>
          <cell r="E22">
            <v>742.85380663241494</v>
          </cell>
          <cell r="F22" t="str">
            <v>m</v>
          </cell>
          <cell r="G22" t="str">
            <v>m</v>
          </cell>
        </row>
        <row r="23">
          <cell r="A23" t="str">
            <v>Spain</v>
          </cell>
          <cell r="B23">
            <v>281.79156003083102</v>
          </cell>
          <cell r="C23">
            <v>399.29620671782698</v>
          </cell>
          <cell r="D23">
            <v>130.918026044128</v>
          </cell>
          <cell r="E23">
            <v>1076.9000000000001</v>
          </cell>
          <cell r="F23">
            <v>1238.7</v>
          </cell>
          <cell r="G23">
            <v>869</v>
          </cell>
        </row>
        <row r="24">
          <cell r="A24" t="str">
            <v>Sweden</v>
          </cell>
          <cell r="B24">
            <v>126.75923302163</v>
          </cell>
          <cell r="C24">
            <v>176.763190620004</v>
          </cell>
          <cell r="D24">
            <v>69.987898346107301</v>
          </cell>
          <cell r="E24">
            <v>902.42750543118905</v>
          </cell>
          <cell r="F24">
            <v>1204.47681648605</v>
          </cell>
          <cell r="G24">
            <v>559.49979830576797</v>
          </cell>
        </row>
        <row r="25">
          <cell r="A25" t="str">
            <v>Turkey</v>
          </cell>
          <cell r="B25">
            <v>408.66532035983101</v>
          </cell>
          <cell r="C25">
            <v>429.98462327011799</v>
          </cell>
          <cell r="D25">
            <v>354.82200647249198</v>
          </cell>
          <cell r="E25">
            <v>569.35928033780101</v>
          </cell>
          <cell r="F25">
            <v>527.75499743721196</v>
          </cell>
          <cell r="G25">
            <v>674.43365695792897</v>
          </cell>
        </row>
      </sheetData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baseColWidth="10" defaultRowHeight="15" x14ac:dyDescent="0.25"/>
  <sheetData>
    <row r="1" spans="1:1" ht="15.6" x14ac:dyDescent="0.3">
      <c r="A1" s="9" t="s">
        <v>18</v>
      </c>
    </row>
    <row r="2" spans="1:1" x14ac:dyDescent="0.25">
      <c r="A2" s="10" t="s">
        <v>20</v>
      </c>
    </row>
    <row r="3" spans="1:1" x14ac:dyDescent="0.25">
      <c r="A3" s="10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workbookViewId="0">
      <pane xSplit="1" ySplit="2" topLeftCell="B14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55</v>
      </c>
    </row>
    <row r="2" spans="1:11" ht="16.2" thickBot="1" x14ac:dyDescent="0.35">
      <c r="A2" s="7"/>
    </row>
    <row r="3" spans="1:11" ht="16.8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1.1071772362328005</v>
      </c>
      <c r="C5" s="3">
        <f>1-(SUM(I5:I12)+0.5*I13+0.4*I14+0.1*I15)/10</f>
        <v>1.1003677213669034</v>
      </c>
      <c r="D5" s="3">
        <f>1-(SUM(J5:J12)+0.5*J13+0.4*J14+0.1*J15)/10</f>
        <v>1.0638310201445687</v>
      </c>
      <c r="E5" s="3">
        <f>1-(SUM(K5:K12)+0.5*K13+0.4*K14+0.1*K15)/10</f>
        <v>1.0570293486526343</v>
      </c>
      <c r="F5" s="3">
        <f>1</f>
        <v>1</v>
      </c>
      <c r="G5" s="4" t="s">
        <v>10</v>
      </c>
      <c r="H5" s="3">
        <v>4.5341128739611922E-2</v>
      </c>
      <c r="I5" s="3">
        <v>4.0856215682452623E-2</v>
      </c>
      <c r="J5" s="3">
        <v>3.5591638944131636E-2</v>
      </c>
      <c r="K5" s="3">
        <v>1.2681015190917522E-3</v>
      </c>
    </row>
    <row r="6" spans="1:11" ht="15.6" x14ac:dyDescent="0.3">
      <c r="A6" s="4" t="s">
        <v>10</v>
      </c>
      <c r="B6" s="3">
        <f t="shared" ref="B6:E13" si="0">B$5+H5</f>
        <v>1.1525183649724124</v>
      </c>
      <c r="C6" s="3">
        <f t="shared" si="0"/>
        <v>1.141223937049356</v>
      </c>
      <c r="D6" s="3">
        <f t="shared" si="0"/>
        <v>1.0994226590887002</v>
      </c>
      <c r="E6" s="3">
        <f t="shared" si="0"/>
        <v>1.0582974501717262</v>
      </c>
      <c r="F6" s="3">
        <f>1</f>
        <v>1</v>
      </c>
      <c r="G6" s="4" t="s">
        <v>9</v>
      </c>
      <c r="H6" s="3">
        <v>3.4155350651884492E-2</v>
      </c>
      <c r="I6" s="3">
        <v>1.5352811056989709E-2</v>
      </c>
      <c r="J6" s="3">
        <v>1.9211616783789527E-2</v>
      </c>
      <c r="K6" s="3">
        <v>5.6475536536648076E-3</v>
      </c>
    </row>
    <row r="7" spans="1:11" ht="15.6" x14ac:dyDescent="0.3">
      <c r="A7" s="4" t="s">
        <v>9</v>
      </c>
      <c r="B7" s="3">
        <f t="shared" si="0"/>
        <v>1.1413325868846851</v>
      </c>
      <c r="C7" s="3">
        <f t="shared" si="0"/>
        <v>1.115720532423893</v>
      </c>
      <c r="D7" s="3">
        <f t="shared" si="0"/>
        <v>1.0830426369283581</v>
      </c>
      <c r="E7" s="3">
        <f t="shared" si="0"/>
        <v>1.0626769023062992</v>
      </c>
      <c r="F7" s="3">
        <f>1</f>
        <v>1</v>
      </c>
      <c r="G7" s="4" t="s">
        <v>8</v>
      </c>
      <c r="H7" s="3">
        <v>-1.7542448403755486E-2</v>
      </c>
      <c r="I7" s="3">
        <v>-1.8698011960554529E-2</v>
      </c>
      <c r="J7" s="3">
        <v>-1.0711315848506989E-2</v>
      </c>
      <c r="K7" s="3">
        <v>-7.5750130235674156E-3</v>
      </c>
    </row>
    <row r="8" spans="1:11" ht="15.6" x14ac:dyDescent="0.3">
      <c r="A8" s="4" t="s">
        <v>8</v>
      </c>
      <c r="B8" s="3">
        <f t="shared" si="0"/>
        <v>1.0896347878290451</v>
      </c>
      <c r="C8" s="3">
        <f t="shared" si="0"/>
        <v>1.081669709406349</v>
      </c>
      <c r="D8" s="3">
        <f t="shared" si="0"/>
        <v>1.0531197042960616</v>
      </c>
      <c r="E8" s="3">
        <f t="shared" si="0"/>
        <v>1.0494543356290669</v>
      </c>
      <c r="F8" s="3">
        <f>1</f>
        <v>1</v>
      </c>
      <c r="G8" s="4" t="s">
        <v>7</v>
      </c>
      <c r="H8" s="3">
        <v>-0.13794240721744386</v>
      </c>
      <c r="I8" s="3">
        <v>-9.0161104749055615E-2</v>
      </c>
      <c r="J8" s="3">
        <v>-7.224858946621672E-2</v>
      </c>
      <c r="K8" s="3">
        <v>-5.26857065471509E-2</v>
      </c>
    </row>
    <row r="9" spans="1:11" ht="15.6" x14ac:dyDescent="0.3">
      <c r="A9" s="4" t="s">
        <v>7</v>
      </c>
      <c r="B9" s="3">
        <f t="shared" si="0"/>
        <v>0.96923482901535662</v>
      </c>
      <c r="C9" s="3">
        <f t="shared" si="0"/>
        <v>1.0102066166178478</v>
      </c>
      <c r="D9" s="3">
        <f t="shared" si="0"/>
        <v>0.99158243067835194</v>
      </c>
      <c r="E9" s="3">
        <f t="shared" si="0"/>
        <v>1.0043436421054834</v>
      </c>
      <c r="F9" s="3">
        <f>1</f>
        <v>1</v>
      </c>
      <c r="G9" s="4" t="s">
        <v>6</v>
      </c>
      <c r="H9" s="3">
        <v>-7.7632819519261334E-2</v>
      </c>
      <c r="I9" s="3">
        <v>-6.4453970656899631E-2</v>
      </c>
      <c r="J9" s="3">
        <v>-4.4696067152981016E-2</v>
      </c>
      <c r="K9" s="3">
        <v>-3.0115060766612748E-2</v>
      </c>
    </row>
    <row r="10" spans="1:11" ht="15.6" x14ac:dyDescent="0.3">
      <c r="A10" s="4" t="s">
        <v>6</v>
      </c>
      <c r="B10" s="3">
        <f t="shared" si="0"/>
        <v>1.0295444167135392</v>
      </c>
      <c r="C10" s="3">
        <f t="shared" si="0"/>
        <v>1.0359137507100038</v>
      </c>
      <c r="D10" s="3">
        <f t="shared" si="0"/>
        <v>1.0191349529915876</v>
      </c>
      <c r="E10" s="3">
        <f t="shared" si="0"/>
        <v>1.0269142878860216</v>
      </c>
      <c r="F10" s="3">
        <f>1</f>
        <v>1</v>
      </c>
      <c r="G10" s="4" t="s">
        <v>5</v>
      </c>
      <c r="H10" s="3">
        <v>-0.13650889285315126</v>
      </c>
      <c r="I10" s="3">
        <v>-0.11759481189307099</v>
      </c>
      <c r="J10" s="3">
        <v>-7.5395227543648677E-2</v>
      </c>
      <c r="K10" s="3">
        <v>-6.0302126764978974E-2</v>
      </c>
    </row>
    <row r="11" spans="1:11" ht="15.6" x14ac:dyDescent="0.3">
      <c r="A11" s="4" t="s">
        <v>5</v>
      </c>
      <c r="B11" s="3">
        <f t="shared" si="0"/>
        <v>0.97066834337964925</v>
      </c>
      <c r="C11" s="3">
        <f t="shared" si="0"/>
        <v>0.98277290947383245</v>
      </c>
      <c r="D11" s="3">
        <f t="shared" si="0"/>
        <v>0.98843579260091996</v>
      </c>
      <c r="E11" s="3">
        <f t="shared" si="0"/>
        <v>0.99672722188765539</v>
      </c>
      <c r="F11" s="3">
        <f>1</f>
        <v>1</v>
      </c>
      <c r="G11" s="4" t="s">
        <v>4</v>
      </c>
      <c r="H11" s="3">
        <v>-0.20293843222530328</v>
      </c>
      <c r="I11" s="3">
        <v>-0.17552159300336517</v>
      </c>
      <c r="J11" s="3">
        <v>-0.11882770280629694</v>
      </c>
      <c r="K11" s="3">
        <v>-8.7252868118603777E-2</v>
      </c>
    </row>
    <row r="12" spans="1:11" ht="15.6" x14ac:dyDescent="0.3">
      <c r="A12" s="4" t="s">
        <v>4</v>
      </c>
      <c r="B12" s="3">
        <f t="shared" si="0"/>
        <v>0.90423880400749723</v>
      </c>
      <c r="C12" s="3">
        <f t="shared" si="0"/>
        <v>0.9248461283635383</v>
      </c>
      <c r="D12" s="3">
        <f t="shared" si="0"/>
        <v>0.9450033173382717</v>
      </c>
      <c r="E12" s="3">
        <f t="shared" si="0"/>
        <v>0.96977648053403054</v>
      </c>
      <c r="F12" s="3">
        <f>1</f>
        <v>1</v>
      </c>
      <c r="G12" s="4" t="s">
        <v>3</v>
      </c>
      <c r="H12" s="3">
        <v>-0.21139302559435366</v>
      </c>
      <c r="I12" s="3">
        <v>-0.20187733311784281</v>
      </c>
      <c r="J12" s="3">
        <v>-0.12345934014484097</v>
      </c>
      <c r="K12" s="3">
        <v>-0.11331957241141076</v>
      </c>
    </row>
    <row r="13" spans="1:11" ht="15.6" x14ac:dyDescent="0.3">
      <c r="A13" s="4" t="s">
        <v>3</v>
      </c>
      <c r="B13" s="3">
        <f t="shared" si="0"/>
        <v>0.89578421063844682</v>
      </c>
      <c r="C13" s="3">
        <f t="shared" si="0"/>
        <v>0.89849038824906058</v>
      </c>
      <c r="D13" s="3">
        <f t="shared" si="0"/>
        <v>0.94037167999972771</v>
      </c>
      <c r="E13" s="3">
        <f t="shared" si="0"/>
        <v>0.94370977624122354</v>
      </c>
      <c r="F13" s="3">
        <f>1</f>
        <v>1</v>
      </c>
      <c r="G13" s="4" t="s">
        <v>2</v>
      </c>
      <c r="H13" s="3">
        <v>-0.28479136528896565</v>
      </c>
      <c r="I13" s="3">
        <v>-0.28231694604266278</v>
      </c>
      <c r="J13" s="3">
        <v>-0.16734259337235396</v>
      </c>
      <c r="K13" s="3">
        <v>-0.1696837278138377</v>
      </c>
    </row>
    <row r="14" spans="1:11" ht="15.6" x14ac:dyDescent="0.3">
      <c r="A14" s="4" t="s">
        <v>2</v>
      </c>
      <c r="B14" s="3">
        <f>B$5+0.5*H13+0.4*H14+0.1*H15</f>
        <v>0.73986642032656746</v>
      </c>
      <c r="C14" s="3">
        <f>C$5+0.5*I13+0.4*I14+0.1*I15</f>
        <v>0.7087883063392153</v>
      </c>
      <c r="D14" s="3">
        <f>D$5+0.5*J13+0.4*J14+0.1*J15</f>
        <v>0.81605580593345273</v>
      </c>
      <c r="E14" s="3">
        <f>E$5+0.5*K13+0.4*K14+0.1*K15</f>
        <v>0.83107055458585799</v>
      </c>
      <c r="F14" s="3">
        <f>1</f>
        <v>1</v>
      </c>
      <c r="G14" s="4" t="s">
        <v>1</v>
      </c>
      <c r="H14" s="3">
        <v>-0.39586408228058984</v>
      </c>
      <c r="I14" s="3">
        <v>-0.44347970110076551</v>
      </c>
      <c r="J14" s="3">
        <v>-0.27781413255800708</v>
      </c>
      <c r="K14" s="3">
        <v>-0.25303219400595972</v>
      </c>
    </row>
    <row r="15" spans="1:11" ht="15.6" x14ac:dyDescent="0.3">
      <c r="A15" s="4" t="s">
        <v>1</v>
      </c>
      <c r="B15" s="3">
        <f>B$5+H14</f>
        <v>0.71131315395221062</v>
      </c>
      <c r="C15" s="3">
        <f>C$5+I14</f>
        <v>0.65688802026613791</v>
      </c>
      <c r="D15" s="3">
        <f>D$5+J14</f>
        <v>0.78601688758656163</v>
      </c>
      <c r="E15" s="3">
        <f>E$5+K14</f>
        <v>0.80399715464667465</v>
      </c>
      <c r="F15" s="3">
        <f>1</f>
        <v>1</v>
      </c>
      <c r="G15" s="4" t="s">
        <v>0</v>
      </c>
      <c r="H15" s="3">
        <v>-0.66569500349514321</v>
      </c>
      <c r="I15" s="3">
        <v>-0.73029061566050557</v>
      </c>
      <c r="J15" s="3">
        <v>-0.52978264501736039</v>
      </c>
      <c r="K15" s="3">
        <v>-0.39904052557473557</v>
      </c>
    </row>
    <row r="16" spans="1:11" ht="15.6" x14ac:dyDescent="0.3">
      <c r="A16" s="4" t="s">
        <v>0</v>
      </c>
      <c r="B16" s="3">
        <f>MAX(B5+H15,0.2)</f>
        <v>0.4414822327376573</v>
      </c>
      <c r="C16" s="3">
        <f>MAX(C5+I15,0.05)</f>
        <v>0.37007710570639785</v>
      </c>
      <c r="D16" s="3">
        <f t="shared" ref="D16:E16" si="1">MAX(D5+J15,0.05)</f>
        <v>0.53404837512720826</v>
      </c>
      <c r="E16" s="3">
        <f t="shared" si="1"/>
        <v>0.65798882307789874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3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24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1.3252778102223641</v>
      </c>
      <c r="C20" s="3">
        <f>1-(SUM(I20:I27)+0.5*I28+0.4*I29+0.1*I30)/10</f>
        <v>1.6013275416728929</v>
      </c>
      <c r="D20" s="3">
        <f>1-(SUM(J20:J27)+0.5*J28+0.4*J29+0.1*J30)/10</f>
        <v>1.5103647491852357</v>
      </c>
      <c r="E20" s="3">
        <f>1-(SUM(K20:K27)+0.5*K28+0.4*K29+0.1*K30)/10</f>
        <v>1.5097841708050552</v>
      </c>
      <c r="F20" s="3">
        <f>1</f>
        <v>1</v>
      </c>
      <c r="G20" s="4" t="s">
        <v>10</v>
      </c>
      <c r="H20" s="3">
        <v>-0.12050465399710669</v>
      </c>
      <c r="I20" s="3">
        <v>-0.19074824724163519</v>
      </c>
      <c r="J20" s="3">
        <v>-0.14950232768524521</v>
      </c>
      <c r="K20" s="3">
        <v>-0.20215909603783558</v>
      </c>
    </row>
    <row r="21" spans="1:11" ht="15.6" x14ac:dyDescent="0.3">
      <c r="A21" s="4" t="s">
        <v>10</v>
      </c>
      <c r="B21" s="3">
        <f t="shared" ref="B21:E28" si="2">B$20+H20</f>
        <v>1.2047731562252575</v>
      </c>
      <c r="C21" s="3">
        <f t="shared" si="2"/>
        <v>1.4105792944312578</v>
      </c>
      <c r="D21" s="3">
        <f t="shared" si="2"/>
        <v>1.3608624214999905</v>
      </c>
      <c r="E21" s="3">
        <f t="shared" si="2"/>
        <v>1.3076250747672196</v>
      </c>
      <c r="F21" s="3">
        <f>1</f>
        <v>1</v>
      </c>
      <c r="G21" s="4" t="s">
        <v>9</v>
      </c>
      <c r="H21" s="3">
        <v>-0.19849431217109789</v>
      </c>
      <c r="I21" s="3">
        <v>-0.31277489281562521</v>
      </c>
      <c r="J21" s="3">
        <v>-0.2589066030597032</v>
      </c>
      <c r="K21" s="3">
        <v>-0.34893248561836776</v>
      </c>
    </row>
    <row r="22" spans="1:11" ht="15.6" x14ac:dyDescent="0.3">
      <c r="A22" s="4" t="s">
        <v>9</v>
      </c>
      <c r="B22" s="3">
        <f t="shared" si="2"/>
        <v>1.1267834980512663</v>
      </c>
      <c r="C22" s="3">
        <f t="shared" si="2"/>
        <v>1.2885526488572676</v>
      </c>
      <c r="D22" s="3">
        <f t="shared" si="2"/>
        <v>1.2514581461255325</v>
      </c>
      <c r="E22" s="3">
        <f t="shared" si="2"/>
        <v>1.1608516851866875</v>
      </c>
      <c r="F22" s="3">
        <f>1</f>
        <v>1</v>
      </c>
      <c r="G22" s="4" t="s">
        <v>8</v>
      </c>
      <c r="H22" s="3">
        <v>-0.19865691791154413</v>
      </c>
      <c r="I22" s="3">
        <v>-0.3541232197137173</v>
      </c>
      <c r="J22" s="3">
        <v>-0.2824330595952681</v>
      </c>
      <c r="K22" s="3">
        <v>-0.40005129494864861</v>
      </c>
    </row>
    <row r="23" spans="1:11" ht="15.6" x14ac:dyDescent="0.3">
      <c r="A23" s="4" t="s">
        <v>8</v>
      </c>
      <c r="B23" s="3">
        <f t="shared" si="2"/>
        <v>1.1266208923108201</v>
      </c>
      <c r="C23" s="3">
        <f t="shared" si="2"/>
        <v>1.2472043219591757</v>
      </c>
      <c r="D23" s="3">
        <f t="shared" si="2"/>
        <v>1.2279316895899677</v>
      </c>
      <c r="E23" s="3">
        <f t="shared" si="2"/>
        <v>1.1097328758564067</v>
      </c>
      <c r="F23" s="3">
        <f>1</f>
        <v>1</v>
      </c>
      <c r="G23" s="4" t="s">
        <v>7</v>
      </c>
      <c r="H23" s="3">
        <v>-0.3125908379324448</v>
      </c>
      <c r="I23" s="3">
        <v>-0.53168126771669699</v>
      </c>
      <c r="J23" s="3">
        <v>-0.4642370436355352</v>
      </c>
      <c r="K23" s="3">
        <v>-0.50852221723450075</v>
      </c>
    </row>
    <row r="24" spans="1:11" ht="15.6" x14ac:dyDescent="0.3">
      <c r="A24" s="4" t="s">
        <v>7</v>
      </c>
      <c r="B24" s="3">
        <f t="shared" si="2"/>
        <v>1.0126869722899192</v>
      </c>
      <c r="C24" s="3">
        <f t="shared" si="2"/>
        <v>1.069646273956196</v>
      </c>
      <c r="D24" s="3">
        <f t="shared" si="2"/>
        <v>1.0461277055497005</v>
      </c>
      <c r="E24" s="3">
        <f t="shared" si="2"/>
        <v>1.0012619535705545</v>
      </c>
      <c r="F24" s="3">
        <f>1</f>
        <v>1</v>
      </c>
      <c r="G24" s="4" t="s">
        <v>6</v>
      </c>
      <c r="H24" s="3">
        <v>-0.310051394597541</v>
      </c>
      <c r="I24" s="3">
        <v>-0.53691870494507199</v>
      </c>
      <c r="J24" s="3">
        <v>-0.44798812337657951</v>
      </c>
      <c r="K24" s="3">
        <v>-0.54207302754132525</v>
      </c>
    </row>
    <row r="25" spans="1:11" ht="15.6" x14ac:dyDescent="0.3">
      <c r="A25" s="4" t="s">
        <v>6</v>
      </c>
      <c r="B25" s="3">
        <f t="shared" si="2"/>
        <v>1.0152264156248232</v>
      </c>
      <c r="C25" s="3">
        <f t="shared" si="2"/>
        <v>1.0644088367278211</v>
      </c>
      <c r="D25" s="3">
        <f t="shared" si="2"/>
        <v>1.0623766258086562</v>
      </c>
      <c r="E25" s="3">
        <f t="shared" si="2"/>
        <v>0.96771114326372998</v>
      </c>
      <c r="F25" s="3">
        <f>1</f>
        <v>1</v>
      </c>
      <c r="G25" s="4" t="s">
        <v>5</v>
      </c>
      <c r="H25" s="3">
        <v>-0.27770183443527402</v>
      </c>
      <c r="I25" s="3">
        <v>-0.58805237687750911</v>
      </c>
      <c r="J25" s="3">
        <v>-0.48222716332792015</v>
      </c>
      <c r="K25" s="3">
        <v>-0.56723156131356822</v>
      </c>
    </row>
    <row r="26" spans="1:11" ht="15.6" x14ac:dyDescent="0.3">
      <c r="A26" s="4" t="s">
        <v>5</v>
      </c>
      <c r="B26" s="3">
        <f t="shared" si="2"/>
        <v>1.0475759757870902</v>
      </c>
      <c r="C26" s="3">
        <f t="shared" si="2"/>
        <v>1.0132751647953837</v>
      </c>
      <c r="D26" s="3">
        <f t="shared" si="2"/>
        <v>1.0281375858573156</v>
      </c>
      <c r="E26" s="3">
        <f t="shared" si="2"/>
        <v>0.942552609491487</v>
      </c>
      <c r="F26" s="3">
        <f>1</f>
        <v>1</v>
      </c>
      <c r="G26" s="4" t="s">
        <v>4</v>
      </c>
      <c r="H26" s="3">
        <v>-0.52567586777916142</v>
      </c>
      <c r="I26" s="3">
        <v>-0.83361862426844613</v>
      </c>
      <c r="J26" s="3">
        <v>-0.7275443308460704</v>
      </c>
      <c r="K26" s="3">
        <v>-0.70311687248472965</v>
      </c>
    </row>
    <row r="27" spans="1:11" ht="15.6" x14ac:dyDescent="0.3">
      <c r="A27" s="4" t="s">
        <v>4</v>
      </c>
      <c r="B27" s="3">
        <f t="shared" si="2"/>
        <v>0.79960194244320271</v>
      </c>
      <c r="C27" s="3">
        <f t="shared" si="2"/>
        <v>0.7677089174044468</v>
      </c>
      <c r="D27" s="3">
        <f t="shared" si="2"/>
        <v>0.78282041833916527</v>
      </c>
      <c r="E27" s="3">
        <f t="shared" si="2"/>
        <v>0.80666729832032558</v>
      </c>
      <c r="F27" s="3">
        <f>1</f>
        <v>1</v>
      </c>
      <c r="G27" s="4" t="s">
        <v>3</v>
      </c>
      <c r="H27" s="3">
        <v>-0.5443556017435206</v>
      </c>
      <c r="I27" s="3">
        <v>-1.0991305599256844</v>
      </c>
      <c r="J27" s="3">
        <v>-0.97169605906993417</v>
      </c>
      <c r="K27" s="3">
        <v>-0.84561588020041734</v>
      </c>
    </row>
    <row r="28" spans="1:11" ht="15.6" x14ac:dyDescent="0.3">
      <c r="A28" s="4" t="s">
        <v>3</v>
      </c>
      <c r="B28" s="3">
        <f t="shared" si="2"/>
        <v>0.78092220847884353</v>
      </c>
      <c r="C28" s="3">
        <f t="shared" si="2"/>
        <v>0.5021969817472085</v>
      </c>
      <c r="D28" s="3">
        <f t="shared" si="2"/>
        <v>0.5386686901153015</v>
      </c>
      <c r="E28" s="3">
        <f t="shared" si="2"/>
        <v>0.66416829060463789</v>
      </c>
      <c r="F28" s="3">
        <f>1</f>
        <v>1</v>
      </c>
      <c r="G28" s="4" t="s">
        <v>2</v>
      </c>
      <c r="H28" s="3">
        <v>-0.62817342865481507</v>
      </c>
      <c r="I28" s="3">
        <v>-1.3179470220886214</v>
      </c>
      <c r="J28" s="3">
        <v>-1.1653649432944702</v>
      </c>
      <c r="K28" s="3">
        <v>-0.87708174091750968</v>
      </c>
    </row>
    <row r="29" spans="1:11" ht="15.6" x14ac:dyDescent="0.3">
      <c r="A29" s="4" t="s">
        <v>2</v>
      </c>
      <c r="B29" s="3">
        <f>B$20+0.5*H28+0.4*H29+0.1*H30</f>
        <v>0.56053112856641307</v>
      </c>
      <c r="C29" s="3">
        <f>C$20+0.5*I28+0.4*I29+0.1*I30+0.15</f>
        <v>0.18510001844834933</v>
      </c>
      <c r="D29" s="3">
        <f>D$20+0.5*J28+0.4*J29+0.1*J30</f>
        <v>0.19125196792913654</v>
      </c>
      <c r="E29" s="3">
        <f>E$20+0.5*K28+0.4*K29+0.1*K30</f>
        <v>0.52964489813389548</v>
      </c>
      <c r="F29" s="3">
        <f>1</f>
        <v>1</v>
      </c>
      <c r="G29" s="4" t="s">
        <v>1</v>
      </c>
      <c r="H29" s="3">
        <v>-0.8512245115711714</v>
      </c>
      <c r="I29" s="3">
        <v>-1.7752300432403481</v>
      </c>
      <c r="J29" s="3">
        <v>-1.4537061608641115</v>
      </c>
      <c r="K29" s="3">
        <v>-1.1048594580518227</v>
      </c>
    </row>
    <row r="30" spans="1:11" ht="15.6" x14ac:dyDescent="0.3">
      <c r="A30" s="4" t="s">
        <v>1</v>
      </c>
      <c r="B30" s="3">
        <f>B$20+H29</f>
        <v>0.47405329865119272</v>
      </c>
      <c r="C30" s="3">
        <f>MAX(C$20+I29,0.15)</f>
        <v>0.15</v>
      </c>
      <c r="D30" s="3">
        <f>D$20+J29</f>
        <v>5.6658588321124137E-2</v>
      </c>
      <c r="E30" s="3">
        <f>E$20+K29</f>
        <v>0.4049247127532325</v>
      </c>
      <c r="F30" s="3">
        <f>1</f>
        <v>1</v>
      </c>
      <c r="G30" s="4" t="s">
        <v>0</v>
      </c>
      <c r="H30" s="3">
        <v>-1.1017016270007491</v>
      </c>
      <c r="I30" s="3">
        <v>-1.9716199488409365</v>
      </c>
      <c r="J30" s="3">
        <v>-1.5494784526321939</v>
      </c>
      <c r="K30" s="3">
        <v>-0.99654618991675803</v>
      </c>
    </row>
    <row r="31" spans="1:11" ht="15.6" x14ac:dyDescent="0.3">
      <c r="A31" s="4" t="s">
        <v>0</v>
      </c>
      <c r="B31" s="3">
        <f>MAX(B20+H30,0.2)</f>
        <v>0.22357618322161499</v>
      </c>
      <c r="C31" s="3">
        <f>MAX(C20+I30,0.1)</f>
        <v>0.1</v>
      </c>
      <c r="D31" s="3">
        <f>MAX(D20+J30,0.1)</f>
        <v>0.1</v>
      </c>
      <c r="E31" s="3">
        <f>MAX(E20+K30,0.1)</f>
        <v>0.5132379808882972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26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0.91107072710075232</v>
      </c>
      <c r="C35" s="3">
        <f>1-(SUM(I35:I42)+0.5*I43+0.4*I44+0.1*I45)/10</f>
        <v>0.95026804952128763</v>
      </c>
      <c r="D35" s="3">
        <f>1-(SUM(J35:J42)+0.5*J43+0.4*J44+0.1*J45)/10</f>
        <v>0.91781119003679268</v>
      </c>
      <c r="E35" s="3">
        <f>1-(SUM(K35:K42)+0.5*K43+0.4*K44+0.1*K45)/10</f>
        <v>1.0337222437487541</v>
      </c>
      <c r="F35" s="3">
        <f>1</f>
        <v>1</v>
      </c>
      <c r="G35" s="4" t="s">
        <v>10</v>
      </c>
      <c r="H35" s="3">
        <v>3.5275584385176077E-2</v>
      </c>
      <c r="I35" s="3">
        <v>2.6767114974889747E-2</v>
      </c>
      <c r="J35" s="3">
        <v>2.6765664500329391E-2</v>
      </c>
      <c r="K35" s="3">
        <v>8.9789152608959824E-3</v>
      </c>
    </row>
    <row r="36" spans="1:11" ht="15.6" x14ac:dyDescent="0.3">
      <c r="A36" s="4" t="s">
        <v>10</v>
      </c>
      <c r="B36" s="3">
        <f t="shared" ref="B36:E43" si="3">B$35+H35</f>
        <v>0.9463463114859284</v>
      </c>
      <c r="C36" s="3">
        <f t="shared" si="3"/>
        <v>0.97703516449617733</v>
      </c>
      <c r="D36" s="3">
        <f t="shared" si="3"/>
        <v>0.94457685453712203</v>
      </c>
      <c r="E36" s="3">
        <f t="shared" si="3"/>
        <v>1.04270115900965</v>
      </c>
      <c r="F36" s="3">
        <f>1</f>
        <v>1</v>
      </c>
      <c r="G36" s="4" t="s">
        <v>9</v>
      </c>
      <c r="H36" s="3">
        <v>5.8614497098616374E-2</v>
      </c>
      <c r="I36" s="3">
        <v>3.5274885003001341E-2</v>
      </c>
      <c r="J36" s="3">
        <v>4.7913254372014699E-2</v>
      </c>
      <c r="K36" s="3">
        <v>1.6129054541843765E-3</v>
      </c>
    </row>
    <row r="37" spans="1:11" ht="15.6" x14ac:dyDescent="0.3">
      <c r="A37" s="4" t="s">
        <v>9</v>
      </c>
      <c r="B37" s="3">
        <f t="shared" si="3"/>
        <v>0.96968522419936864</v>
      </c>
      <c r="C37" s="3">
        <f t="shared" si="3"/>
        <v>0.98554293452428898</v>
      </c>
      <c r="D37" s="3">
        <f t="shared" si="3"/>
        <v>0.96572444440880734</v>
      </c>
      <c r="E37" s="3">
        <f t="shared" si="3"/>
        <v>1.0353351492029386</v>
      </c>
      <c r="F37" s="3">
        <f>1</f>
        <v>1</v>
      </c>
      <c r="G37" s="4" t="s">
        <v>8</v>
      </c>
      <c r="H37" s="3">
        <v>6.9713238221035187E-2</v>
      </c>
      <c r="I37" s="3">
        <v>1.5366701041933368E-2</v>
      </c>
      <c r="J37" s="3">
        <v>3.452311213087466E-2</v>
      </c>
      <c r="K37" s="3">
        <v>-1.8041127258279274E-3</v>
      </c>
    </row>
    <row r="38" spans="1:11" ht="15.6" x14ac:dyDescent="0.3">
      <c r="A38" s="4" t="s">
        <v>8</v>
      </c>
      <c r="B38" s="3">
        <f t="shared" si="3"/>
        <v>0.98078396532178747</v>
      </c>
      <c r="C38" s="3">
        <f t="shared" si="3"/>
        <v>0.96563475056322101</v>
      </c>
      <c r="D38" s="3">
        <f t="shared" si="3"/>
        <v>0.95233430216766735</v>
      </c>
      <c r="E38" s="3">
        <f t="shared" si="3"/>
        <v>1.0319181310229262</v>
      </c>
      <c r="F38" s="3">
        <f>1</f>
        <v>1</v>
      </c>
      <c r="G38" s="4" t="s">
        <v>7</v>
      </c>
      <c r="H38" s="3">
        <v>6.2329745112849562E-2</v>
      </c>
      <c r="I38" s="3">
        <v>4.7241669777525329E-2</v>
      </c>
      <c r="J38" s="3">
        <v>8.2096103877318014E-2</v>
      </c>
      <c r="K38" s="3">
        <v>4.8343291742212954E-3</v>
      </c>
    </row>
    <row r="39" spans="1:11" ht="15.6" x14ac:dyDescent="0.3">
      <c r="A39" s="4" t="s">
        <v>7</v>
      </c>
      <c r="B39" s="3">
        <f t="shared" si="3"/>
        <v>0.97340047221360193</v>
      </c>
      <c r="C39" s="3">
        <f t="shared" si="3"/>
        <v>0.99750971929881294</v>
      </c>
      <c r="D39" s="3">
        <f t="shared" si="3"/>
        <v>0.99990729391411071</v>
      </c>
      <c r="E39" s="3">
        <f t="shared" si="3"/>
        <v>1.0385565729229753</v>
      </c>
      <c r="F39" s="3">
        <f>1</f>
        <v>1</v>
      </c>
      <c r="G39" s="4" t="s">
        <v>6</v>
      </c>
      <c r="H39" s="3">
        <v>0.10453916329732996</v>
      </c>
      <c r="I39" s="3">
        <v>3.5020583248952963E-2</v>
      </c>
      <c r="J39" s="3">
        <v>6.0108235985290359E-2</v>
      </c>
      <c r="K39" s="3">
        <v>-1.8244702879415622E-2</v>
      </c>
    </row>
    <row r="40" spans="1:11" ht="15.6" x14ac:dyDescent="0.3">
      <c r="A40" s="4" t="s">
        <v>6</v>
      </c>
      <c r="B40" s="3">
        <f t="shared" si="3"/>
        <v>1.0156098903980824</v>
      </c>
      <c r="C40" s="3">
        <f t="shared" si="3"/>
        <v>0.98528863277024059</v>
      </c>
      <c r="D40" s="3">
        <f t="shared" si="3"/>
        <v>0.97791942602208304</v>
      </c>
      <c r="E40" s="3">
        <f t="shared" si="3"/>
        <v>1.0154775408693384</v>
      </c>
      <c r="F40" s="3">
        <f>1</f>
        <v>1</v>
      </c>
      <c r="G40" s="4" t="s">
        <v>5</v>
      </c>
      <c r="H40" s="3">
        <v>0.1738911881444738</v>
      </c>
      <c r="I40" s="3">
        <v>9.365784233268129E-2</v>
      </c>
      <c r="J40" s="3">
        <v>0.14072212087805555</v>
      </c>
      <c r="K40" s="3">
        <v>-2.4821368495291088E-3</v>
      </c>
    </row>
    <row r="41" spans="1:11" ht="15.6" x14ac:dyDescent="0.3">
      <c r="A41" s="4" t="s">
        <v>5</v>
      </c>
      <c r="B41" s="3">
        <f t="shared" si="3"/>
        <v>1.0849619152452261</v>
      </c>
      <c r="C41" s="3">
        <f t="shared" si="3"/>
        <v>1.0439258918539689</v>
      </c>
      <c r="D41" s="3">
        <f t="shared" si="3"/>
        <v>1.0585333109148483</v>
      </c>
      <c r="E41" s="3">
        <f t="shared" si="3"/>
        <v>1.031240106899225</v>
      </c>
      <c r="F41" s="3">
        <f>1</f>
        <v>1</v>
      </c>
      <c r="G41" s="4" t="s">
        <v>4</v>
      </c>
      <c r="H41" s="3">
        <v>0.13123213803261424</v>
      </c>
      <c r="I41" s="3">
        <v>6.3010533548009173E-2</v>
      </c>
      <c r="J41" s="3">
        <v>0.12019606529660544</v>
      </c>
      <c r="K41" s="3">
        <v>-4.7177473528732222E-2</v>
      </c>
    </row>
    <row r="42" spans="1:11" ht="15.6" x14ac:dyDescent="0.3">
      <c r="A42" s="4" t="s">
        <v>4</v>
      </c>
      <c r="B42" s="3">
        <f t="shared" si="3"/>
        <v>1.0423028651333666</v>
      </c>
      <c r="C42" s="3">
        <f t="shared" si="3"/>
        <v>1.0132785830692967</v>
      </c>
      <c r="D42" s="3">
        <f t="shared" si="3"/>
        <v>1.0380072553333981</v>
      </c>
      <c r="E42" s="3">
        <f t="shared" si="3"/>
        <v>0.98654477022002185</v>
      </c>
      <c r="F42" s="3">
        <f>1</f>
        <v>1</v>
      </c>
      <c r="G42" s="4" t="s">
        <v>3</v>
      </c>
      <c r="H42" s="3">
        <v>0.11275555143210134</v>
      </c>
      <c r="I42" s="3">
        <v>8.2772516814721211E-2</v>
      </c>
      <c r="J42" s="3">
        <v>0.14465487016290143</v>
      </c>
      <c r="K42" s="3">
        <v>-9.0131576195703098E-2</v>
      </c>
    </row>
    <row r="43" spans="1:11" ht="15.6" x14ac:dyDescent="0.3">
      <c r="A43" s="4" t="s">
        <v>3</v>
      </c>
      <c r="B43" s="3">
        <f t="shared" si="3"/>
        <v>1.0238262785328536</v>
      </c>
      <c r="C43" s="3">
        <f t="shared" si="3"/>
        <v>1.0330405663360089</v>
      </c>
      <c r="D43" s="3">
        <f t="shared" si="3"/>
        <v>1.062466060199694</v>
      </c>
      <c r="E43" s="3">
        <f t="shared" si="3"/>
        <v>0.94359066755305099</v>
      </c>
      <c r="F43" s="3">
        <f>1</f>
        <v>1</v>
      </c>
      <c r="G43" s="4" t="s">
        <v>2</v>
      </c>
      <c r="H43" s="3">
        <v>0.14746779122173351</v>
      </c>
      <c r="I43" s="3">
        <v>0.13750337267935497</v>
      </c>
      <c r="J43" s="3">
        <v>0.20731266886540123</v>
      </c>
      <c r="K43" s="3">
        <v>-0.12734906540111188</v>
      </c>
    </row>
    <row r="44" spans="1:11" ht="15.6" x14ac:dyDescent="0.3">
      <c r="A44" s="4" t="s">
        <v>2</v>
      </c>
      <c r="B44" s="3">
        <f>B$35+0.5*H43+0.4*H44+0.1*H45</f>
        <v>1.0520123503690328</v>
      </c>
      <c r="C44" s="3">
        <f>C$35+0.5*I43+0.4*I44+0.1*I45</f>
        <v>1.0484757075666968</v>
      </c>
      <c r="D44" s="3">
        <f>D$35+0.5*J43+0.4*J44+0.1*J45</f>
        <v>1.082719862465477</v>
      </c>
      <c r="E44" s="3">
        <f>E$35+0.5*K43+0.4*K44+0.1*K45</f>
        <v>0.84091365855111888</v>
      </c>
      <c r="F44" s="3">
        <f>1</f>
        <v>1</v>
      </c>
      <c r="G44" s="4" t="s">
        <v>1</v>
      </c>
      <c r="H44" s="3">
        <v>0.17647818158249945</v>
      </c>
      <c r="I44" s="3">
        <v>0.10903742085663792</v>
      </c>
      <c r="J44" s="3">
        <v>0.17020524580651178</v>
      </c>
      <c r="K44" s="3">
        <v>-0.22573937124576751</v>
      </c>
    </row>
    <row r="45" spans="1:11" ht="15.6" x14ac:dyDescent="0.3">
      <c r="A45" s="4" t="s">
        <v>1</v>
      </c>
      <c r="B45" s="3">
        <f>B$35+H44</f>
        <v>1.0875489086832517</v>
      </c>
      <c r="C45" s="3">
        <f>C$35+I44</f>
        <v>1.0593054703779257</v>
      </c>
      <c r="D45" s="3">
        <f>D$35+J44</f>
        <v>1.0880164358433044</v>
      </c>
      <c r="E45" s="3">
        <f>E$35+K44</f>
        <v>0.80798287250298662</v>
      </c>
      <c r="F45" s="3">
        <f>1</f>
        <v>1</v>
      </c>
      <c r="G45" s="4" t="s">
        <v>0</v>
      </c>
      <c r="H45" s="3">
        <v>-3.3835449755858386E-2</v>
      </c>
      <c r="I45" s="3">
        <v>-0.14158996636923607</v>
      </c>
      <c r="J45" s="3">
        <v>-6.8297603266210469E-2</v>
      </c>
      <c r="K45" s="3">
        <v>-0.38838303998772311</v>
      </c>
    </row>
    <row r="46" spans="1:11" ht="15.6" x14ac:dyDescent="0.3">
      <c r="A46" s="4" t="s">
        <v>0</v>
      </c>
      <c r="B46" s="3">
        <f>MAX(B35+H45,0.2)</f>
        <v>0.87723527734489393</v>
      </c>
      <c r="C46" s="3">
        <f>MAX(C35+I45,0.2)</f>
        <v>0.80867808315205159</v>
      </c>
      <c r="D46" s="3">
        <f>MAX(D35+J45,0.2)</f>
        <v>0.8495135867705822</v>
      </c>
      <c r="E46" s="3">
        <f>MAX(E35+K45,0.2)</f>
        <v>0.64533920376103104</v>
      </c>
      <c r="F46" s="3">
        <f>1</f>
        <v>1</v>
      </c>
    </row>
    <row r="47" spans="1:11" ht="16.2" thickBot="1" x14ac:dyDescent="0.35">
      <c r="A47" s="4"/>
      <c r="B47" s="3"/>
      <c r="C47" s="3"/>
      <c r="D47" s="3"/>
      <c r="E47" s="3"/>
      <c r="F47" s="3"/>
    </row>
    <row r="48" spans="1:11" ht="16.8" thickTop="1" thickBot="1" x14ac:dyDescent="0.35">
      <c r="A48" s="6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56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0.96049335911353428</v>
      </c>
      <c r="C50" s="3">
        <f>1-(SUM(I50:I57)+0.5*I58+0.4*I59+0.1*I60)/10</f>
        <v>1.0527245989524103</v>
      </c>
      <c r="D50" s="3">
        <f>1-(SUM(J50:J57)+0.5*J58+0.4*J59+0.1*J60)/10</f>
        <v>1.0766685106976035</v>
      </c>
      <c r="E50" s="3">
        <f>1-(SUM(K50:K57)+0.5*K58+0.4*K59+0.1*K60)/10</f>
        <v>1.1516958086402229</v>
      </c>
      <c r="F50" s="3">
        <f>1</f>
        <v>1</v>
      </c>
      <c r="G50" s="4" t="s">
        <v>10</v>
      </c>
      <c r="H50" s="3">
        <v>8.2423780882615219E-2</v>
      </c>
      <c r="I50" s="3">
        <v>4.9246435445582763E-2</v>
      </c>
      <c r="J50" s="3">
        <v>4.2132971545841308E-2</v>
      </c>
      <c r="K50" s="3">
        <v>-1.665168095978475E-2</v>
      </c>
    </row>
    <row r="51" spans="1:11" ht="15.6" x14ac:dyDescent="0.3">
      <c r="A51" s="4" t="s">
        <v>10</v>
      </c>
      <c r="B51" s="3">
        <f t="shared" ref="B51:E58" si="4">B$50+H50</f>
        <v>1.0429171399961494</v>
      </c>
      <c r="C51" s="3">
        <f t="shared" si="4"/>
        <v>1.1019710343979932</v>
      </c>
      <c r="D51" s="3">
        <f t="shared" si="4"/>
        <v>1.1188014822434449</v>
      </c>
      <c r="E51" s="3">
        <f t="shared" si="4"/>
        <v>1.1350441276804382</v>
      </c>
      <c r="F51" s="3">
        <f>1</f>
        <v>1</v>
      </c>
      <c r="G51" s="4" t="s">
        <v>9</v>
      </c>
      <c r="H51" s="3">
        <v>9.486204383267112E-2</v>
      </c>
      <c r="I51" s="3">
        <v>6.1011122508577646E-2</v>
      </c>
      <c r="J51" s="3">
        <v>4.1501549998410679E-2</v>
      </c>
      <c r="K51" s="3">
        <v>-6.0733952700653224E-2</v>
      </c>
    </row>
    <row r="52" spans="1:11" ht="15.6" x14ac:dyDescent="0.3">
      <c r="A52" s="4" t="s">
        <v>9</v>
      </c>
      <c r="B52" s="3">
        <f t="shared" si="4"/>
        <v>1.0553554029462053</v>
      </c>
      <c r="C52" s="3">
        <f t="shared" si="4"/>
        <v>1.113735721460988</v>
      </c>
      <c r="D52" s="3">
        <f t="shared" si="4"/>
        <v>1.1181700606960141</v>
      </c>
      <c r="E52" s="3">
        <f t="shared" si="4"/>
        <v>1.0909618559395697</v>
      </c>
      <c r="F52" s="3">
        <f>1</f>
        <v>1</v>
      </c>
      <c r="G52" s="4" t="s">
        <v>8</v>
      </c>
      <c r="H52" s="3">
        <v>0.11243321152956791</v>
      </c>
      <c r="I52" s="3">
        <v>7.6120272634378011E-2</v>
      </c>
      <c r="J52" s="3">
        <v>5.0193014142490743E-2</v>
      </c>
      <c r="K52" s="3">
        <v>-7.4784021245975774E-2</v>
      </c>
    </row>
    <row r="53" spans="1:11" ht="15.6" x14ac:dyDescent="0.3">
      <c r="A53" s="4" t="s">
        <v>8</v>
      </c>
      <c r="B53" s="3">
        <f t="shared" si="4"/>
        <v>1.0729265706431022</v>
      </c>
      <c r="C53" s="3">
        <f t="shared" si="4"/>
        <v>1.1288448715867883</v>
      </c>
      <c r="D53" s="3">
        <f t="shared" si="4"/>
        <v>1.1268615248400942</v>
      </c>
      <c r="E53" s="3">
        <f t="shared" si="4"/>
        <v>1.0769117873942471</v>
      </c>
      <c r="F53" s="3">
        <f>1</f>
        <v>1</v>
      </c>
      <c r="G53" s="4" t="s">
        <v>7</v>
      </c>
      <c r="H53" s="3">
        <v>0.21241749986544683</v>
      </c>
      <c r="I53" s="3">
        <v>2.0978680377502185E-2</v>
      </c>
      <c r="J53" s="3">
        <v>-1.589735194449933E-2</v>
      </c>
      <c r="K53" s="3">
        <v>-0.12608167142570112</v>
      </c>
    </row>
    <row r="54" spans="1:11" ht="15.6" x14ac:dyDescent="0.3">
      <c r="A54" s="4" t="s">
        <v>7</v>
      </c>
      <c r="B54" s="3">
        <f t="shared" si="4"/>
        <v>1.1729108589789812</v>
      </c>
      <c r="C54" s="3">
        <f t="shared" si="4"/>
        <v>1.0737032793299126</v>
      </c>
      <c r="D54" s="3">
        <f t="shared" si="4"/>
        <v>1.0607711587531041</v>
      </c>
      <c r="E54" s="3">
        <f t="shared" si="4"/>
        <v>1.0256141372145218</v>
      </c>
      <c r="F54" s="3">
        <f>1</f>
        <v>1</v>
      </c>
      <c r="G54" s="4" t="s">
        <v>6</v>
      </c>
      <c r="H54" s="3">
        <v>5.9970279499080445E-2</v>
      </c>
      <c r="I54" s="3">
        <v>-6.9744052729963238E-3</v>
      </c>
      <c r="J54" s="3">
        <v>-3.6398705918209047E-2</v>
      </c>
      <c r="K54" s="3">
        <v>-0.14739699320774977</v>
      </c>
    </row>
    <row r="55" spans="1:11" ht="15.6" x14ac:dyDescent="0.3">
      <c r="A55" s="4" t="s">
        <v>6</v>
      </c>
      <c r="B55" s="3">
        <f t="shared" si="4"/>
        <v>1.0204636386126147</v>
      </c>
      <c r="C55" s="3">
        <f t="shared" si="4"/>
        <v>1.045750193679414</v>
      </c>
      <c r="D55" s="3">
        <f t="shared" si="4"/>
        <v>1.0402698047793943</v>
      </c>
      <c r="E55" s="3">
        <f t="shared" si="4"/>
        <v>1.0042988154324732</v>
      </c>
      <c r="F55" s="3">
        <f>1</f>
        <v>1</v>
      </c>
      <c r="G55" s="4" t="s">
        <v>5</v>
      </c>
      <c r="H55" s="3">
        <v>4.0101047475046961E-2</v>
      </c>
      <c r="I55" s="3">
        <v>-2.2557155644346551E-2</v>
      </c>
      <c r="J55" s="3">
        <v>-7.0244501795930434E-2</v>
      </c>
      <c r="K55" s="3">
        <v>-0.19004472670376235</v>
      </c>
    </row>
    <row r="56" spans="1:11" ht="15.6" x14ac:dyDescent="0.3">
      <c r="A56" s="4" t="s">
        <v>5</v>
      </c>
      <c r="B56" s="3">
        <f t="shared" si="4"/>
        <v>1.0005944065885812</v>
      </c>
      <c r="C56" s="3">
        <f t="shared" si="4"/>
        <v>1.0301674433080639</v>
      </c>
      <c r="D56" s="3">
        <f t="shared" si="4"/>
        <v>1.0064240089016732</v>
      </c>
      <c r="E56" s="3">
        <f t="shared" si="4"/>
        <v>0.96165108193646054</v>
      </c>
      <c r="F56" s="3">
        <f>1</f>
        <v>1</v>
      </c>
      <c r="G56" s="4" t="s">
        <v>4</v>
      </c>
      <c r="H56" s="3">
        <v>1.0929630568909459E-3</v>
      </c>
      <c r="I56" s="3">
        <v>-5.1435949353400831E-2</v>
      </c>
      <c r="J56" s="3">
        <v>-0.10086443714040777</v>
      </c>
      <c r="K56" s="3">
        <v>-0.21559948546508065</v>
      </c>
    </row>
    <row r="57" spans="1:11" ht="15.6" x14ac:dyDescent="0.3">
      <c r="A57" s="4" t="s">
        <v>4</v>
      </c>
      <c r="B57" s="3">
        <f t="shared" si="4"/>
        <v>0.96158632217042528</v>
      </c>
      <c r="C57" s="3">
        <f t="shared" si="4"/>
        <v>1.0012886495990094</v>
      </c>
      <c r="D57" s="3">
        <f t="shared" si="4"/>
        <v>0.97580407355719578</v>
      </c>
      <c r="E57" s="3">
        <f t="shared" si="4"/>
        <v>0.93609632317514224</v>
      </c>
      <c r="F57" s="3">
        <f>1</f>
        <v>1</v>
      </c>
      <c r="G57" s="4" t="s">
        <v>3</v>
      </c>
      <c r="H57" s="3">
        <v>-1.4425660892736002E-3</v>
      </c>
      <c r="I57" s="3">
        <v>-0.19374090815883782</v>
      </c>
      <c r="J57" s="3">
        <v>-0.23103052060944124</v>
      </c>
      <c r="K57" s="3">
        <v>-0.2882301872627458</v>
      </c>
    </row>
    <row r="58" spans="1:11" ht="15.6" x14ac:dyDescent="0.3">
      <c r="A58" s="4" t="s">
        <v>3</v>
      </c>
      <c r="B58" s="3">
        <f t="shared" si="4"/>
        <v>0.95905079302426066</v>
      </c>
      <c r="C58" s="3">
        <f t="shared" si="4"/>
        <v>0.85898369079357251</v>
      </c>
      <c r="D58" s="3">
        <f t="shared" si="4"/>
        <v>0.84563799008816232</v>
      </c>
      <c r="E58" s="3">
        <f t="shared" si="4"/>
        <v>0.86346562137747718</v>
      </c>
      <c r="F58" s="3">
        <f>1</f>
        <v>1</v>
      </c>
      <c r="G58" s="4" t="s">
        <v>2</v>
      </c>
      <c r="H58" s="3">
        <v>-8.2372577129529709E-2</v>
      </c>
      <c r="I58" s="3">
        <v>-0.3212836689011529</v>
      </c>
      <c r="J58" s="3">
        <v>-0.33334552556827862</v>
      </c>
      <c r="K58" s="3">
        <v>-0.35543554900849816</v>
      </c>
    </row>
    <row r="59" spans="1:11" ht="15.6" x14ac:dyDescent="0.3">
      <c r="A59" s="4" t="s">
        <v>2</v>
      </c>
      <c r="B59" s="3">
        <f>B$50+0.5*H58+0.4*H59+0.1*H60</f>
        <v>0.75370150792614532</v>
      </c>
      <c r="C59" s="3">
        <f>C$50+0.5*I58+0.4*I59+0.1*I60</f>
        <v>0.59283051689184696</v>
      </c>
      <c r="D59" s="3">
        <f>D$50+0.5*J58+0.4*J59+0.1*J60</f>
        <v>0.63059138544331317</v>
      </c>
      <c r="E59" s="3">
        <f>E$50+0.5*K58+0.4*K59+0.1*K60</f>
        <v>0.75426044120944802</v>
      </c>
      <c r="F59" s="3">
        <f>1</f>
        <v>1</v>
      </c>
      <c r="G59" s="4" t="s">
        <v>1</v>
      </c>
      <c r="H59" s="3">
        <v>-0.28586798152938814</v>
      </c>
      <c r="I59" s="3">
        <v>-0.54392883256409441</v>
      </c>
      <c r="J59" s="3">
        <v>-0.50745284045908212</v>
      </c>
      <c r="K59" s="3">
        <v>-0.41712208061121653</v>
      </c>
    </row>
    <row r="60" spans="1:11" ht="15.6" x14ac:dyDescent="0.3">
      <c r="A60" s="4" t="s">
        <v>1</v>
      </c>
      <c r="B60" s="3">
        <f>B$50+H59</f>
        <v>0.6746253775841462</v>
      </c>
      <c r="C60" s="3">
        <f>C$50+I59</f>
        <v>0.50879576638831592</v>
      </c>
      <c r="D60" s="3">
        <f>D$50+J59</f>
        <v>0.56921567023852138</v>
      </c>
      <c r="E60" s="3">
        <f>E$50+K59</f>
        <v>0.73457372802900633</v>
      </c>
      <c r="F60" s="3">
        <f>1</f>
        <v>1</v>
      </c>
      <c r="G60" s="4" t="s">
        <v>0</v>
      </c>
      <c r="H60" s="3">
        <v>-0.51258370010868803</v>
      </c>
      <c r="I60" s="3">
        <v>-0.81680714584349146</v>
      </c>
      <c r="J60" s="3">
        <v>-0.76423226286518109</v>
      </c>
      <c r="K60" s="3">
        <v>-0.52868760682039151</v>
      </c>
    </row>
    <row r="61" spans="1:11" ht="15.6" x14ac:dyDescent="0.3">
      <c r="A61" s="4" t="s">
        <v>0</v>
      </c>
      <c r="B61" s="3">
        <f>MAX(B50+H60,0.1)</f>
        <v>0.44790965900484625</v>
      </c>
      <c r="C61" s="3">
        <f>MAX(C50+I60,0.12)</f>
        <v>0.23591745310891887</v>
      </c>
      <c r="D61" s="3">
        <f>MAX(D50+J60,0.12)</f>
        <v>0.31243624783242241</v>
      </c>
      <c r="E61" s="3">
        <f>MAX(E50+K60,0.2)</f>
        <v>0.62300820181983141</v>
      </c>
      <c r="F61" s="3">
        <f>1</f>
        <v>1</v>
      </c>
    </row>
    <row r="62" spans="1:11" ht="15" thickBot="1" x14ac:dyDescent="0.35">
      <c r="B62" s="2"/>
      <c r="C62" s="2"/>
      <c r="D62" s="2"/>
      <c r="E62" s="2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57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0.8431377670622795</v>
      </c>
      <c r="C65" s="3">
        <f>1-(SUM(I65:I72)+0.5*I73+0.4*I74+0.1*I75)/10</f>
        <v>0.83170716173208104</v>
      </c>
      <c r="D65" s="3">
        <f>1-(SUM(J65:J72)+0.5*J73+0.4*J74+0.1*J75)/10</f>
        <v>0.86139545467521228</v>
      </c>
      <c r="E65" s="3">
        <f>1-(SUM(K65:K72)+0.5*K73+0.4*K74+0.1*K75)/10</f>
        <v>0.92484426724190116</v>
      </c>
      <c r="F65" s="3">
        <f>1</f>
        <v>1</v>
      </c>
      <c r="G65" s="4" t="s">
        <v>10</v>
      </c>
      <c r="H65" s="3">
        <v>6.3103259197597225E-2</v>
      </c>
      <c r="I65" s="3">
        <v>7.3679926815393718E-2</v>
      </c>
      <c r="J65" s="3">
        <v>4.9556263611572338E-2</v>
      </c>
      <c r="K65" s="3">
        <v>2.4006770871424638E-2</v>
      </c>
    </row>
    <row r="66" spans="1:11" ht="15.6" x14ac:dyDescent="0.3">
      <c r="A66" s="4" t="s">
        <v>10</v>
      </c>
      <c r="B66" s="3">
        <f t="shared" ref="B66:E73" si="5">B$65+H65</f>
        <v>0.90624102625987668</v>
      </c>
      <c r="C66" s="3">
        <f t="shared" si="5"/>
        <v>0.90538708854747474</v>
      </c>
      <c r="D66" s="3">
        <f t="shared" si="5"/>
        <v>0.91095171828678456</v>
      </c>
      <c r="E66" s="3">
        <f t="shared" si="5"/>
        <v>0.94885103811332583</v>
      </c>
      <c r="F66" s="3">
        <f>1</f>
        <v>1</v>
      </c>
      <c r="G66" s="4" t="s">
        <v>9</v>
      </c>
      <c r="H66" s="3">
        <v>0.11015081030509929</v>
      </c>
      <c r="I66" s="3">
        <v>0.12142488116342764</v>
      </c>
      <c r="J66" s="3">
        <v>8.9290125451135072E-2</v>
      </c>
      <c r="K66" s="3">
        <v>7.4533379290498955E-2</v>
      </c>
    </row>
    <row r="67" spans="1:11" ht="15.6" x14ac:dyDescent="0.3">
      <c r="A67" s="4" t="s">
        <v>9</v>
      </c>
      <c r="B67" s="3">
        <f t="shared" si="5"/>
        <v>0.95328857736737882</v>
      </c>
      <c r="C67" s="3">
        <f t="shared" si="5"/>
        <v>0.95313204289550868</v>
      </c>
      <c r="D67" s="3">
        <f t="shared" si="5"/>
        <v>0.95068558012634741</v>
      </c>
      <c r="E67" s="3">
        <f t="shared" si="5"/>
        <v>0.99937764653240013</v>
      </c>
      <c r="F67" s="3">
        <f>1</f>
        <v>1</v>
      </c>
      <c r="G67" s="4" t="s">
        <v>8</v>
      </c>
      <c r="H67" s="3">
        <v>0.13361169198230397</v>
      </c>
      <c r="I67" s="3">
        <v>0.14745684825095742</v>
      </c>
      <c r="J67" s="3">
        <v>0.10285266985308217</v>
      </c>
      <c r="K67" s="3">
        <v>7.3310491845689801E-2</v>
      </c>
    </row>
    <row r="68" spans="1:11" ht="15.6" x14ac:dyDescent="0.3">
      <c r="A68" s="4" t="s">
        <v>8</v>
      </c>
      <c r="B68" s="3">
        <f t="shared" si="5"/>
        <v>0.97674945904458343</v>
      </c>
      <c r="C68" s="3">
        <f t="shared" si="5"/>
        <v>0.97916400998303843</v>
      </c>
      <c r="D68" s="3">
        <f t="shared" si="5"/>
        <v>0.96424812452829445</v>
      </c>
      <c r="E68" s="3">
        <f t="shared" si="5"/>
        <v>0.99815475908759099</v>
      </c>
      <c r="F68" s="3">
        <f>1</f>
        <v>1</v>
      </c>
      <c r="G68" s="4" t="s">
        <v>7</v>
      </c>
      <c r="H68" s="3">
        <v>0.12288141752571236</v>
      </c>
      <c r="I68" s="3">
        <v>0.16465257510486728</v>
      </c>
      <c r="J68" s="3">
        <v>0.11946904060188041</v>
      </c>
      <c r="K68" s="3">
        <v>6.7238065179788295E-2</v>
      </c>
    </row>
    <row r="69" spans="1:11" ht="15.6" x14ac:dyDescent="0.3">
      <c r="A69" s="4" t="s">
        <v>7</v>
      </c>
      <c r="B69" s="3">
        <f t="shared" si="5"/>
        <v>0.96601918458799185</v>
      </c>
      <c r="C69" s="3">
        <f t="shared" si="5"/>
        <v>0.99635973683694834</v>
      </c>
      <c r="D69" s="3">
        <f t="shared" si="5"/>
        <v>0.98086449527709263</v>
      </c>
      <c r="E69" s="3">
        <f t="shared" si="5"/>
        <v>0.99208233242168942</v>
      </c>
      <c r="F69" s="3">
        <f>1</f>
        <v>1</v>
      </c>
      <c r="G69" s="4" t="s">
        <v>6</v>
      </c>
      <c r="H69" s="3">
        <v>0.21322887527693826</v>
      </c>
      <c r="I69" s="3">
        <v>0.22614034345059733</v>
      </c>
      <c r="J69" s="3">
        <v>0.17715503427015761</v>
      </c>
      <c r="K69" s="3">
        <v>0.10255133704337638</v>
      </c>
    </row>
    <row r="70" spans="1:11" ht="15.6" x14ac:dyDescent="0.3">
      <c r="A70" s="4" t="s">
        <v>6</v>
      </c>
      <c r="B70" s="3">
        <f t="shared" si="5"/>
        <v>1.0563666423392177</v>
      </c>
      <c r="C70" s="3">
        <f t="shared" si="5"/>
        <v>1.0578475051826783</v>
      </c>
      <c r="D70" s="3">
        <f t="shared" si="5"/>
        <v>1.0385504889453698</v>
      </c>
      <c r="E70" s="3">
        <f t="shared" si="5"/>
        <v>1.0273956042852777</v>
      </c>
      <c r="F70" s="3">
        <f>1</f>
        <v>1</v>
      </c>
      <c r="G70" s="4" t="s">
        <v>5</v>
      </c>
      <c r="H70" s="3">
        <v>0.21042013603837539</v>
      </c>
      <c r="I70" s="3">
        <v>0.22906450830571828</v>
      </c>
      <c r="J70" s="3">
        <v>0.17693444388231883</v>
      </c>
      <c r="K70" s="3">
        <v>0.10723812257227347</v>
      </c>
    </row>
    <row r="71" spans="1:11" ht="15.6" x14ac:dyDescent="0.3">
      <c r="A71" s="4" t="s">
        <v>5</v>
      </c>
      <c r="B71" s="3">
        <f t="shared" si="5"/>
        <v>1.0535579031006548</v>
      </c>
      <c r="C71" s="3">
        <f t="shared" si="5"/>
        <v>1.0607716700377994</v>
      </c>
      <c r="D71" s="3">
        <f t="shared" si="5"/>
        <v>1.0383298985575311</v>
      </c>
      <c r="E71" s="3">
        <f t="shared" si="5"/>
        <v>1.0320823898141747</v>
      </c>
      <c r="F71" s="3">
        <f>1</f>
        <v>1</v>
      </c>
      <c r="G71" s="4" t="s">
        <v>4</v>
      </c>
      <c r="H71" s="3">
        <v>0.25416436935370279</v>
      </c>
      <c r="I71" s="3">
        <v>0.27268361474667219</v>
      </c>
      <c r="J71" s="3">
        <v>0.22531736282100615</v>
      </c>
      <c r="K71" s="3">
        <v>0.1211419058260256</v>
      </c>
    </row>
    <row r="72" spans="1:11" ht="15.6" x14ac:dyDescent="0.3">
      <c r="A72" s="4" t="s">
        <v>4</v>
      </c>
      <c r="B72" s="3">
        <f t="shared" si="5"/>
        <v>1.0973021364159823</v>
      </c>
      <c r="C72" s="3">
        <f t="shared" si="5"/>
        <v>1.1043907764787533</v>
      </c>
      <c r="D72" s="3">
        <f t="shared" si="5"/>
        <v>1.0867128174962184</v>
      </c>
      <c r="E72" s="3">
        <f t="shared" si="5"/>
        <v>1.0459861730679267</v>
      </c>
      <c r="F72" s="3">
        <f>1</f>
        <v>1</v>
      </c>
      <c r="G72" s="4" t="s">
        <v>3</v>
      </c>
      <c r="H72" s="3">
        <v>0.28297986751420418</v>
      </c>
      <c r="I72" s="3">
        <v>0.28083460123870402</v>
      </c>
      <c r="J72" s="3">
        <v>0.2525805288739586</v>
      </c>
      <c r="K72" s="3">
        <v>0.12522111819200418</v>
      </c>
    </row>
    <row r="73" spans="1:11" ht="15.6" x14ac:dyDescent="0.3">
      <c r="A73" s="4" t="s">
        <v>3</v>
      </c>
      <c r="B73" s="3">
        <f t="shared" si="5"/>
        <v>1.1261176345764836</v>
      </c>
      <c r="C73" s="3">
        <f t="shared" si="5"/>
        <v>1.112541762970785</v>
      </c>
      <c r="D73" s="3">
        <f t="shared" si="5"/>
        <v>1.1139759835491709</v>
      </c>
      <c r="E73" s="3">
        <f t="shared" si="5"/>
        <v>1.0500653854339053</v>
      </c>
      <c r="F73" s="3">
        <f>1</f>
        <v>1</v>
      </c>
      <c r="G73" s="4" t="s">
        <v>2</v>
      </c>
      <c r="H73" s="3">
        <v>0.27394468731735022</v>
      </c>
      <c r="I73" s="3">
        <v>0.26434181679326585</v>
      </c>
      <c r="J73" s="3">
        <v>0.26857377743504951</v>
      </c>
      <c r="K73" s="3">
        <v>8.3427379273943336E-2</v>
      </c>
    </row>
    <row r="74" spans="1:11" ht="15.6" x14ac:dyDescent="0.3">
      <c r="A74" s="4" t="s">
        <v>2</v>
      </c>
      <c r="B74" s="3">
        <f>B$65+0.5*H73+0.4*H74+0.1*H75</f>
        <v>1.0212196692455517</v>
      </c>
      <c r="C74" s="3">
        <f>C$65+0.5*I73+0.4*I74+0.1*I75</f>
        <v>0.9986982453349329</v>
      </c>
      <c r="D74" s="3">
        <f>D$65+0.5*J73+0.4*J74+0.1*J75</f>
        <v>1.0542854385579783</v>
      </c>
      <c r="E74" s="3">
        <f>E$65+0.5*K73+0.4*K74+0.1*K75</f>
        <v>0.98116040400180826</v>
      </c>
      <c r="F74" s="3">
        <f>1</f>
        <v>1</v>
      </c>
      <c r="G74" s="4" t="s">
        <v>1</v>
      </c>
      <c r="H74" s="3">
        <v>0.14728079116026577</v>
      </c>
      <c r="I74" s="3">
        <v>0.12844982606906624</v>
      </c>
      <c r="J74" s="3">
        <v>0.16987664932874624</v>
      </c>
      <c r="K74" s="3">
        <v>5.5964423281473899E-2</v>
      </c>
    </row>
    <row r="75" spans="1:11" ht="15.6" x14ac:dyDescent="0.3">
      <c r="A75" s="4" t="s">
        <v>1</v>
      </c>
      <c r="B75" s="3">
        <f>B$65+H74</f>
        <v>0.99041855822254532</v>
      </c>
      <c r="C75" s="3">
        <f>MAX(C65+I74,0.15)</f>
        <v>0.96015698780114733</v>
      </c>
      <c r="D75" s="3">
        <f>D$65+J74</f>
        <v>1.0312721040039585</v>
      </c>
      <c r="E75" s="3">
        <f>E$65+K74</f>
        <v>0.98080869052337505</v>
      </c>
      <c r="F75" s="3">
        <f>1</f>
        <v>1</v>
      </c>
      <c r="G75" s="4" t="s">
        <v>0</v>
      </c>
      <c r="H75" s="3">
        <v>-0.17802757939509342</v>
      </c>
      <c r="I75" s="3">
        <v>-0.16559755221407679</v>
      </c>
      <c r="J75" s="3">
        <v>-9.3475645662573131E-2</v>
      </c>
      <c r="K75" s="3">
        <v>-7.7833221896540628E-2</v>
      </c>
    </row>
    <row r="76" spans="1:11" ht="15.6" x14ac:dyDescent="0.3">
      <c r="A76" s="4" t="s">
        <v>0</v>
      </c>
      <c r="B76" s="3">
        <f>MAX(B65+H75,0.2)</f>
        <v>0.6651101876671861</v>
      </c>
      <c r="C76" s="3">
        <f>MAX(C65+I75,0.12)</f>
        <v>0.66610960951800424</v>
      </c>
      <c r="D76" s="3">
        <f>MAX(D65+J75,0.12)</f>
        <v>0.76791980901263912</v>
      </c>
      <c r="E76" s="3">
        <f>MAX(E65+K75,0.2)</f>
        <v>0.84701104534536054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58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0.994366721836908</v>
      </c>
      <c r="C80" s="3">
        <f>1-(SUM(I80:I87)+0.5*I88+0.4*I89+0.1*I90)/10</f>
        <v>0.91042763076594213</v>
      </c>
      <c r="D80" s="3">
        <f>1-(SUM(J80:J87)+0.5*J88+0.4*J89+0.1*J90)/10</f>
        <v>0.89540841153646955</v>
      </c>
      <c r="E80" s="3">
        <f>1-(SUM(K80:K87)+0.5*K88+0.4*K89+0.1*K90)/10</f>
        <v>0.85106993746327853</v>
      </c>
      <c r="F80" s="3">
        <f>1</f>
        <v>1</v>
      </c>
      <c r="G80" s="4" t="s">
        <v>10</v>
      </c>
      <c r="H80" s="3">
        <v>-6.4529192388577405E-2</v>
      </c>
      <c r="I80" s="3">
        <v>-4.1068123856557552E-2</v>
      </c>
      <c r="J80" s="3">
        <v>-3.1236984722400479E-2</v>
      </c>
      <c r="K80" s="3">
        <v>2.992868076601447E-2</v>
      </c>
    </row>
    <row r="81" spans="1:11" ht="15.6" x14ac:dyDescent="0.3">
      <c r="A81" s="4" t="s">
        <v>10</v>
      </c>
      <c r="B81" s="3">
        <f t="shared" ref="B81:E88" si="6">B$80+H80</f>
        <v>0.92983752944833054</v>
      </c>
      <c r="C81" s="3">
        <f t="shared" si="6"/>
        <v>0.86935950690938457</v>
      </c>
      <c r="D81" s="3">
        <f t="shared" si="6"/>
        <v>0.86417142681406911</v>
      </c>
      <c r="E81" s="3">
        <f t="shared" si="6"/>
        <v>0.88099861822929304</v>
      </c>
      <c r="F81" s="3">
        <f>1</f>
        <v>1</v>
      </c>
      <c r="G81" s="4" t="s">
        <v>9</v>
      </c>
      <c r="H81" s="3">
        <v>-5.4197565100053247E-2</v>
      </c>
      <c r="I81" s="3">
        <v>-2.0969453334377382E-2</v>
      </c>
      <c r="J81" s="3">
        <v>-5.2949087206820402E-3</v>
      </c>
      <c r="K81" s="3">
        <v>7.5439580470771303E-2</v>
      </c>
    </row>
    <row r="82" spans="1:11" ht="15.6" x14ac:dyDescent="0.3">
      <c r="A82" s="4" t="s">
        <v>9</v>
      </c>
      <c r="B82" s="3">
        <f t="shared" si="6"/>
        <v>0.94016915673685475</v>
      </c>
      <c r="C82" s="3">
        <f t="shared" si="6"/>
        <v>0.88945817743156474</v>
      </c>
      <c r="D82" s="3">
        <f t="shared" si="6"/>
        <v>0.89011350281578749</v>
      </c>
      <c r="E82" s="3">
        <f t="shared" si="6"/>
        <v>0.92650951793404979</v>
      </c>
      <c r="F82" s="3">
        <f>1</f>
        <v>1</v>
      </c>
      <c r="G82" s="4" t="s">
        <v>8</v>
      </c>
      <c r="H82" s="3">
        <v>-6.0693125765914117E-2</v>
      </c>
      <c r="I82" s="3">
        <v>-1.7795119926274205E-2</v>
      </c>
      <c r="J82" s="3">
        <v>3.5447948460333432E-3</v>
      </c>
      <c r="K82" s="3">
        <v>9.5843095277785104E-2</v>
      </c>
    </row>
    <row r="83" spans="1:11" ht="15.6" x14ac:dyDescent="0.3">
      <c r="A83" s="4" t="s">
        <v>8</v>
      </c>
      <c r="B83" s="3">
        <f t="shared" si="6"/>
        <v>0.93367359607099387</v>
      </c>
      <c r="C83" s="3">
        <f t="shared" si="6"/>
        <v>0.89263251083966788</v>
      </c>
      <c r="D83" s="3">
        <f t="shared" si="6"/>
        <v>0.89895320638250287</v>
      </c>
      <c r="E83" s="3">
        <f t="shared" si="6"/>
        <v>0.94691303274106364</v>
      </c>
      <c r="F83" s="3">
        <f>1</f>
        <v>1</v>
      </c>
      <c r="G83" s="4" t="s">
        <v>7</v>
      </c>
      <c r="H83" s="3">
        <v>-3.8112064623858334E-2</v>
      </c>
      <c r="I83" s="3">
        <v>4.9885531130826194E-2</v>
      </c>
      <c r="J83" s="3">
        <v>7.1781325344431351E-2</v>
      </c>
      <c r="K83" s="3">
        <v>0.13830204295725013</v>
      </c>
    </row>
    <row r="84" spans="1:11" ht="15.6" x14ac:dyDescent="0.3">
      <c r="A84" s="4" t="s">
        <v>7</v>
      </c>
      <c r="B84" s="3">
        <f t="shared" si="6"/>
        <v>0.9562546572130497</v>
      </c>
      <c r="C84" s="3">
        <f t="shared" si="6"/>
        <v>0.9603131618967683</v>
      </c>
      <c r="D84" s="3">
        <f t="shared" si="6"/>
        <v>0.96718973688090093</v>
      </c>
      <c r="E84" s="3">
        <f t="shared" si="6"/>
        <v>0.98937198042052865</v>
      </c>
      <c r="F84" s="3">
        <f>1</f>
        <v>1</v>
      </c>
      <c r="G84" s="4" t="s">
        <v>6</v>
      </c>
      <c r="H84" s="3">
        <v>-2.8918390453186799E-2</v>
      </c>
      <c r="I84" s="3">
        <v>3.7411963042788897E-2</v>
      </c>
      <c r="J84" s="3">
        <v>6.0991863135640055E-2</v>
      </c>
      <c r="K84" s="3">
        <v>0.14066841791188622</v>
      </c>
    </row>
    <row r="85" spans="1:11" ht="15.6" x14ac:dyDescent="0.3">
      <c r="A85" s="4" t="s">
        <v>6</v>
      </c>
      <c r="B85" s="3">
        <f t="shared" si="6"/>
        <v>0.96544833138372121</v>
      </c>
      <c r="C85" s="3">
        <f t="shared" si="6"/>
        <v>0.94783959380873106</v>
      </c>
      <c r="D85" s="3">
        <f t="shared" si="6"/>
        <v>0.95640027467210964</v>
      </c>
      <c r="E85" s="3">
        <f t="shared" si="6"/>
        <v>0.99173835537516475</v>
      </c>
      <c r="F85" s="3">
        <f>1</f>
        <v>1</v>
      </c>
      <c r="G85" s="4" t="s">
        <v>5</v>
      </c>
      <c r="H85" s="3">
        <v>-1.3936768218799065E-3</v>
      </c>
      <c r="I85" s="3">
        <v>7.7824921727230434E-2</v>
      </c>
      <c r="J85" s="3">
        <v>0.10683102955967044</v>
      </c>
      <c r="K85" s="3">
        <v>0.16719548549979957</v>
      </c>
    </row>
    <row r="86" spans="1:11" ht="15.6" x14ac:dyDescent="0.3">
      <c r="A86" s="4" t="s">
        <v>5</v>
      </c>
      <c r="B86" s="3">
        <f t="shared" si="6"/>
        <v>0.99297304501502814</v>
      </c>
      <c r="C86" s="3">
        <f t="shared" si="6"/>
        <v>0.98825255249317256</v>
      </c>
      <c r="D86" s="3">
        <f t="shared" si="6"/>
        <v>1.0022394410961399</v>
      </c>
      <c r="E86" s="3">
        <f t="shared" si="6"/>
        <v>1.0182654229630781</v>
      </c>
      <c r="F86" s="3">
        <f>1</f>
        <v>1</v>
      </c>
      <c r="G86" s="4" t="s">
        <v>4</v>
      </c>
      <c r="H86" s="3">
        <v>2.7865078326477354E-2</v>
      </c>
      <c r="I86" s="3">
        <v>0.10971037663621253</v>
      </c>
      <c r="J86" s="3">
        <v>0.14898374955974444</v>
      </c>
      <c r="K86" s="3">
        <v>0.20090607552840237</v>
      </c>
    </row>
    <row r="87" spans="1:11" ht="15.6" x14ac:dyDescent="0.3">
      <c r="A87" s="4" t="s">
        <v>4</v>
      </c>
      <c r="B87" s="3">
        <f t="shared" si="6"/>
        <v>1.0222318001633854</v>
      </c>
      <c r="C87" s="3">
        <f t="shared" si="6"/>
        <v>1.0201380074021547</v>
      </c>
      <c r="D87" s="3">
        <f t="shared" si="6"/>
        <v>1.0443921610962139</v>
      </c>
      <c r="E87" s="3">
        <f t="shared" si="6"/>
        <v>1.0519760129916809</v>
      </c>
      <c r="F87" s="3">
        <f>1</f>
        <v>1</v>
      </c>
      <c r="G87" s="4" t="s">
        <v>3</v>
      </c>
      <c r="H87" s="3">
        <v>3.5422930566819257E-2</v>
      </c>
      <c r="I87" s="3">
        <v>0.21105335030020786</v>
      </c>
      <c r="J87" s="3">
        <v>0.23972640086010555</v>
      </c>
      <c r="K87" s="3">
        <v>0.26330467906322408</v>
      </c>
    </row>
    <row r="88" spans="1:11" ht="15.6" x14ac:dyDescent="0.3">
      <c r="A88" s="4" t="s">
        <v>3</v>
      </c>
      <c r="B88" s="3">
        <f t="shared" si="6"/>
        <v>1.0297896524037273</v>
      </c>
      <c r="C88" s="3">
        <f t="shared" si="6"/>
        <v>1.1214809810661499</v>
      </c>
      <c r="D88" s="3">
        <f t="shared" si="6"/>
        <v>1.1351348123965752</v>
      </c>
      <c r="E88" s="3">
        <f t="shared" si="6"/>
        <v>1.1143746165265025</v>
      </c>
      <c r="F88" s="3">
        <f>1</f>
        <v>1</v>
      </c>
      <c r="G88" s="4" t="s">
        <v>2</v>
      </c>
      <c r="H88" s="3">
        <v>0.11073070053901876</v>
      </c>
      <c r="I88" s="3">
        <v>0.32818670774264064</v>
      </c>
      <c r="J88" s="3">
        <v>0.33403422584996012</v>
      </c>
      <c r="K88" s="3">
        <v>0.31618791386813727</v>
      </c>
    </row>
    <row r="89" spans="1:11" ht="15.6" x14ac:dyDescent="0.3">
      <c r="A89" s="4" t="s">
        <v>2</v>
      </c>
      <c r="B89" s="3">
        <f>B$80+0.5*H88+0.4*H89+0.1*H90</f>
        <v>1.2352555097280016</v>
      </c>
      <c r="C89" s="3">
        <f>C$80+0.5*I88+0.4*I89+0.1*I90</f>
        <v>1.4000978773864645</v>
      </c>
      <c r="D89" s="3">
        <f>D$80+0.5*J88+0.4*J89+0.1*J90</f>
        <v>1.3459970263092313</v>
      </c>
      <c r="E89" s="3">
        <f>E$80+0.5*K88+0.4*K89+0.1*K90</f>
        <v>1.22878250535536</v>
      </c>
      <c r="F89" s="3">
        <f>1</f>
        <v>1</v>
      </c>
      <c r="G89" s="4" t="s">
        <v>1</v>
      </c>
      <c r="H89" s="3">
        <v>0.30668439492922378</v>
      </c>
      <c r="I89" s="3">
        <v>0.58539218947068905</v>
      </c>
      <c r="J89" s="3">
        <v>0.50922775822894473</v>
      </c>
      <c r="K89" s="3">
        <v>0.41032212643188626</v>
      </c>
    </row>
    <row r="90" spans="1:11" ht="15.6" x14ac:dyDescent="0.3">
      <c r="A90" s="4" t="s">
        <v>1</v>
      </c>
      <c r="B90" s="3">
        <f>B$80+H89</f>
        <v>1.3010511167661318</v>
      </c>
      <c r="C90" s="3">
        <f>C$80+I89</f>
        <v>1.4958198202366311</v>
      </c>
      <c r="D90" s="3">
        <f>D$80+J89</f>
        <v>1.4046361697654142</v>
      </c>
      <c r="E90" s="3">
        <f>E$80+K89</f>
        <v>1.2613920638951648</v>
      </c>
      <c r="F90" s="3">
        <f>1</f>
        <v>1</v>
      </c>
      <c r="G90" s="4" t="s">
        <v>0</v>
      </c>
      <c r="H90" s="3">
        <v>0.6284967964989483</v>
      </c>
      <c r="I90" s="3">
        <v>0.91420016960926154</v>
      </c>
      <c r="J90" s="3">
        <v>0.79880398556203691</v>
      </c>
      <c r="K90" s="3">
        <v>0.55489760385258347</v>
      </c>
    </row>
    <row r="91" spans="1:11" ht="15.6" x14ac:dyDescent="0.3">
      <c r="A91" s="4" t="s">
        <v>0</v>
      </c>
      <c r="B91" s="3">
        <f>MAX(B80+H90,0.2)</f>
        <v>1.6228635183358562</v>
      </c>
      <c r="C91" s="3">
        <f>MAX(C80+I90,0.15)</f>
        <v>1.8246278003752037</v>
      </c>
      <c r="D91" s="3">
        <f>MAX(D80+J90,0.15)</f>
        <v>1.6942123970985064</v>
      </c>
      <c r="E91" s="3">
        <f>MAX(E80+K90,0.2)</f>
        <v>1.4059675413158619</v>
      </c>
      <c r="F91" s="3">
        <f>1</f>
        <v>1</v>
      </c>
    </row>
    <row r="92" spans="1:11" ht="16.2" thickBot="1" x14ac:dyDescent="0.35">
      <c r="A92" s="4"/>
      <c r="B92" s="3"/>
      <c r="C92" s="3"/>
      <c r="D92" s="3"/>
      <c r="E92" s="3"/>
      <c r="F92" s="3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47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0.83557557959948237</v>
      </c>
      <c r="C95" s="3">
        <f>1-(SUM(I95:I102)+0.5*I103+0.4*I104+0.1*I105)/10</f>
        <v>0.95761796600908178</v>
      </c>
      <c r="D95" s="3">
        <f>1-(SUM(J95:J102)+0.5*J103+0.4*J104+0.1*J105)/10</f>
        <v>0.99882887368281403</v>
      </c>
      <c r="E95" s="3">
        <f>1-(SUM(K95:K102)+0.5*K103+0.4*K104+0.1*K105)/10</f>
        <v>0.92268775440521933</v>
      </c>
      <c r="F95" s="3">
        <f>1</f>
        <v>1</v>
      </c>
      <c r="G95" s="4" t="s">
        <v>10</v>
      </c>
      <c r="H95" s="3">
        <v>0.13175818157892957</v>
      </c>
      <c r="I95" s="3">
        <v>0.10281741226953096</v>
      </c>
      <c r="J95" s="3">
        <v>8.4900813520796814E-2</v>
      </c>
      <c r="K95" s="3">
        <v>5.1157972812115537E-2</v>
      </c>
    </row>
    <row r="96" spans="1:11" ht="15.6" x14ac:dyDescent="0.3">
      <c r="A96" s="4" t="s">
        <v>10</v>
      </c>
      <c r="B96" s="3">
        <f t="shared" ref="B96:E103" si="7">B$95+H95</f>
        <v>0.96733376117841197</v>
      </c>
      <c r="C96" s="3">
        <f t="shared" si="7"/>
        <v>1.0604353782786127</v>
      </c>
      <c r="D96" s="3">
        <f t="shared" si="7"/>
        <v>1.0837296872036108</v>
      </c>
      <c r="E96" s="3">
        <f t="shared" si="7"/>
        <v>0.97384572721733487</v>
      </c>
      <c r="F96" s="3">
        <f>1</f>
        <v>1</v>
      </c>
      <c r="G96" s="4" t="s">
        <v>9</v>
      </c>
      <c r="H96" s="3">
        <v>0.13938499833848469</v>
      </c>
      <c r="I96" s="3">
        <v>0.10894657721160779</v>
      </c>
      <c r="J96" s="3">
        <v>7.072965073925358E-2</v>
      </c>
      <c r="K96" s="3">
        <v>4.6930702143480191E-2</v>
      </c>
    </row>
    <row r="97" spans="1:11" ht="15.6" x14ac:dyDescent="0.3">
      <c r="A97" s="4" t="s">
        <v>9</v>
      </c>
      <c r="B97" s="3">
        <f t="shared" si="7"/>
        <v>0.97496057793796709</v>
      </c>
      <c r="C97" s="3">
        <f t="shared" si="7"/>
        <v>1.0665645432206896</v>
      </c>
      <c r="D97" s="3">
        <f t="shared" si="7"/>
        <v>1.0695585244220676</v>
      </c>
      <c r="E97" s="3">
        <f t="shared" si="7"/>
        <v>0.96961845654869949</v>
      </c>
      <c r="F97" s="3">
        <f>1</f>
        <v>1</v>
      </c>
      <c r="G97" s="4" t="s">
        <v>8</v>
      </c>
      <c r="H97" s="3">
        <v>0.21741852057792979</v>
      </c>
      <c r="I97" s="3">
        <v>0.14535023948659098</v>
      </c>
      <c r="J97" s="3">
        <v>9.6306309553504624E-2</v>
      </c>
      <c r="K97" s="3">
        <v>5.964986555049609E-2</v>
      </c>
    </row>
    <row r="98" spans="1:11" ht="15.6" x14ac:dyDescent="0.3">
      <c r="A98" s="4" t="s">
        <v>8</v>
      </c>
      <c r="B98" s="3">
        <f t="shared" si="7"/>
        <v>1.0529941001774121</v>
      </c>
      <c r="C98" s="3">
        <f t="shared" si="7"/>
        <v>1.1029682054956726</v>
      </c>
      <c r="D98" s="3">
        <f t="shared" si="7"/>
        <v>1.0951351832363188</v>
      </c>
      <c r="E98" s="3">
        <f t="shared" si="7"/>
        <v>0.98233761995571545</v>
      </c>
      <c r="F98" s="3">
        <f>1</f>
        <v>1</v>
      </c>
      <c r="G98" s="4" t="s">
        <v>7</v>
      </c>
      <c r="H98" s="3">
        <v>0.23352454818327992</v>
      </c>
      <c r="I98" s="3">
        <v>8.9176310757202601E-2</v>
      </c>
      <c r="J98" s="3">
        <v>3.2154402530941754E-2</v>
      </c>
      <c r="K98" s="3">
        <v>5.0259133192728386E-2</v>
      </c>
    </row>
    <row r="99" spans="1:11" ht="15.6" x14ac:dyDescent="0.3">
      <c r="A99" s="4" t="s">
        <v>7</v>
      </c>
      <c r="B99" s="3">
        <f t="shared" si="7"/>
        <v>1.0691001277827623</v>
      </c>
      <c r="C99" s="3">
        <f t="shared" si="7"/>
        <v>1.0467942767662843</v>
      </c>
      <c r="D99" s="3">
        <f t="shared" si="7"/>
        <v>1.0309832762137559</v>
      </c>
      <c r="E99" s="3">
        <f t="shared" si="7"/>
        <v>0.97294688759794767</v>
      </c>
      <c r="F99" s="3">
        <f>1</f>
        <v>1</v>
      </c>
      <c r="G99" s="4" t="s">
        <v>6</v>
      </c>
      <c r="H99" s="3">
        <v>0.2277701485554646</v>
      </c>
      <c r="I99" s="3">
        <v>0.12686908592695195</v>
      </c>
      <c r="J99" s="3">
        <v>6.7045074676736621E-2</v>
      </c>
      <c r="K99" s="3">
        <v>7.6026361722746238E-2</v>
      </c>
    </row>
    <row r="100" spans="1:11" ht="15.6" x14ac:dyDescent="0.3">
      <c r="A100" s="4" t="s">
        <v>6</v>
      </c>
      <c r="B100" s="3">
        <f t="shared" si="7"/>
        <v>1.063345728154947</v>
      </c>
      <c r="C100" s="3">
        <f t="shared" si="7"/>
        <v>1.0844870519360337</v>
      </c>
      <c r="D100" s="3">
        <f t="shared" si="7"/>
        <v>1.0658739483595507</v>
      </c>
      <c r="E100" s="3">
        <f t="shared" si="7"/>
        <v>0.99871411612796557</v>
      </c>
      <c r="F100" s="3">
        <f>1</f>
        <v>1</v>
      </c>
      <c r="G100" s="4" t="s">
        <v>5</v>
      </c>
      <c r="H100" s="3">
        <v>0.13757753520939425</v>
      </c>
      <c r="I100" s="3">
        <v>8.1013625760866688E-3</v>
      </c>
      <c r="J100" s="3">
        <v>-6.7647865110023506E-2</v>
      </c>
      <c r="K100" s="3">
        <v>5.5709843715398666E-2</v>
      </c>
    </row>
    <row r="101" spans="1:11" ht="15.6" x14ac:dyDescent="0.3">
      <c r="A101" s="4" t="s">
        <v>5</v>
      </c>
      <c r="B101" s="3">
        <f t="shared" si="7"/>
        <v>0.97315311480887656</v>
      </c>
      <c r="C101" s="3">
        <f t="shared" si="7"/>
        <v>0.9657193285851684</v>
      </c>
      <c r="D101" s="3">
        <f t="shared" si="7"/>
        <v>0.93118100857279051</v>
      </c>
      <c r="E101" s="3">
        <f t="shared" si="7"/>
        <v>0.978397598120618</v>
      </c>
      <c r="F101" s="3">
        <f>1</f>
        <v>1</v>
      </c>
      <c r="G101" s="4" t="s">
        <v>4</v>
      </c>
      <c r="H101" s="3">
        <v>0.22845990695479634</v>
      </c>
      <c r="I101" s="3">
        <v>4.5176558851171354E-2</v>
      </c>
      <c r="J101" s="3">
        <v>-4.2949934591518031E-2</v>
      </c>
      <c r="K101" s="3">
        <v>8.7992244493399624E-2</v>
      </c>
    </row>
    <row r="102" spans="1:11" ht="15.6" x14ac:dyDescent="0.3">
      <c r="A102" s="4" t="s">
        <v>4</v>
      </c>
      <c r="B102" s="3">
        <f t="shared" si="7"/>
        <v>1.0640354865542787</v>
      </c>
      <c r="C102" s="3">
        <f t="shared" si="7"/>
        <v>1.0027945248602532</v>
      </c>
      <c r="D102" s="3">
        <f t="shared" si="7"/>
        <v>0.95587893909129595</v>
      </c>
      <c r="E102" s="3">
        <f t="shared" si="7"/>
        <v>1.010679998898619</v>
      </c>
      <c r="F102" s="3">
        <f>1</f>
        <v>1</v>
      </c>
      <c r="G102" s="4" t="s">
        <v>3</v>
      </c>
      <c r="H102" s="3">
        <v>0.26920413395215897</v>
      </c>
      <c r="I102" s="3">
        <v>2.8175809180013951E-2</v>
      </c>
      <c r="J102" s="3">
        <v>-3.301962342939329E-2</v>
      </c>
      <c r="K102" s="3">
        <v>0.13404679443419792</v>
      </c>
    </row>
    <row r="103" spans="1:11" ht="15.6" x14ac:dyDescent="0.3">
      <c r="A103" s="4" t="s">
        <v>3</v>
      </c>
      <c r="B103" s="3">
        <f t="shared" si="7"/>
        <v>1.1047797135516413</v>
      </c>
      <c r="C103" s="3">
        <f t="shared" si="7"/>
        <v>0.98579377518909572</v>
      </c>
      <c r="D103" s="3">
        <f t="shared" si="7"/>
        <v>0.96580925025342079</v>
      </c>
      <c r="E103" s="3">
        <f t="shared" si="7"/>
        <v>1.0567345488394173</v>
      </c>
      <c r="F103" s="3">
        <f>1</f>
        <v>1</v>
      </c>
      <c r="G103" s="4" t="s">
        <v>2</v>
      </c>
      <c r="H103" s="3">
        <v>0.15012538989246507</v>
      </c>
      <c r="I103" s="3">
        <v>-0.13422163517554567</v>
      </c>
      <c r="J103" s="3">
        <v>-0.14784314150846398</v>
      </c>
      <c r="K103" s="3">
        <v>0.17575765426169007</v>
      </c>
    </row>
    <row r="104" spans="1:11" ht="15.6" x14ac:dyDescent="0.3">
      <c r="A104" s="4" t="s">
        <v>2</v>
      </c>
      <c r="B104" s="3">
        <f>B$95+0.5*H103+0.4*H104+0.1*H105</f>
        <v>0.89472181025422126</v>
      </c>
      <c r="C104" s="3">
        <f>C$95+0.5*I103+0.4*I104+0.1*I105</f>
        <v>0.72682494965910749</v>
      </c>
      <c r="D104" s="3">
        <f>D$95+0.5*J103+0.4*J104+0.1*J105</f>
        <v>0.80302130896437529</v>
      </c>
      <c r="E104" s="3">
        <f>E$95+0.5*K103+0.4*K104+0.1*K105</f>
        <v>1.1340372922884636</v>
      </c>
      <c r="F104" s="3">
        <f>1</f>
        <v>1</v>
      </c>
      <c r="G104" s="4" t="s">
        <v>1</v>
      </c>
      <c r="H104" s="3">
        <v>-1.3240492755695913E-2</v>
      </c>
      <c r="I104" s="3">
        <v>-0.31204097918294565</v>
      </c>
      <c r="J104" s="3">
        <v>-0.23163589688347244</v>
      </c>
      <c r="K104" s="3">
        <v>0.24105264097079454</v>
      </c>
    </row>
    <row r="105" spans="1:11" ht="15.6" x14ac:dyDescent="0.3">
      <c r="A105" s="4" t="s">
        <v>1</v>
      </c>
      <c r="B105" s="3">
        <f>B$95+H104</f>
        <v>0.82233508684378642</v>
      </c>
      <c r="C105" s="3">
        <f>C$95+I104</f>
        <v>0.64557698682613607</v>
      </c>
      <c r="D105" s="3">
        <f>D$95+J104</f>
        <v>0.76719297679934162</v>
      </c>
      <c r="E105" s="3">
        <f>E$95+K104</f>
        <v>1.1637403953760139</v>
      </c>
      <c r="F105" s="3">
        <f>1</f>
        <v>1</v>
      </c>
      <c r="G105" s="4" t="s">
        <v>0</v>
      </c>
      <c r="H105" s="3">
        <v>-0.10620267189215252</v>
      </c>
      <c r="I105" s="3">
        <v>-0.38865807089023252</v>
      </c>
      <c r="J105" s="3">
        <v>-0.29231635210817719</v>
      </c>
      <c r="K105" s="3">
        <v>0.27049654364081399</v>
      </c>
    </row>
    <row r="106" spans="1:11" ht="15.6" x14ac:dyDescent="0.3">
      <c r="A106" s="4" t="s">
        <v>0</v>
      </c>
      <c r="B106" s="3">
        <f>MAX(B95+H105,0.2)</f>
        <v>0.72937290770732988</v>
      </c>
      <c r="C106" s="3">
        <f>MAX(C95+I105,0.2)</f>
        <v>0.56895989511884926</v>
      </c>
      <c r="D106" s="3">
        <f>MAX(D95+J105,0.2)</f>
        <v>0.70651252157463684</v>
      </c>
      <c r="E106" s="3">
        <f>MAX(E95+K105,0.2)</f>
        <v>1.1931842980460332</v>
      </c>
      <c r="F106" s="3">
        <f>1</f>
        <v>1</v>
      </c>
    </row>
    <row r="107" spans="1:11" ht="15" thickBot="1" x14ac:dyDescent="0.35">
      <c r="B107" s="2"/>
      <c r="C107" s="2"/>
      <c r="D107" s="2"/>
      <c r="E107" s="2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59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0.95476645832706186</v>
      </c>
      <c r="C110" s="3">
        <f>1-(SUM(I110:I117)+0.5*I118+0.4*I119+0.1*I120)/10</f>
        <v>0.85802596146156074</v>
      </c>
      <c r="D110" s="3">
        <f>1-(SUM(J110:J117)+0.5*J118+0.4*J119+0.1*J120)/10</f>
        <v>0.88679384664375716</v>
      </c>
      <c r="E110" s="3">
        <f>1-(SUM(K110:K117)+0.5*K118+0.4*K119+0.1*K120)/10</f>
        <v>0.81065060184878623</v>
      </c>
      <c r="F110" s="3">
        <f>1</f>
        <v>1</v>
      </c>
      <c r="G110" s="4" t="s">
        <v>10</v>
      </c>
      <c r="H110" s="3">
        <v>-1.0136220304716009E-2</v>
      </c>
      <c r="I110" s="3">
        <v>8.2503709146236857E-3</v>
      </c>
      <c r="J110" s="3">
        <v>7.8718188676703618E-3</v>
      </c>
      <c r="K110" s="3">
        <v>3.8195387421609356E-2</v>
      </c>
    </row>
    <row r="111" spans="1:11" ht="15.6" x14ac:dyDescent="0.3">
      <c r="A111" s="4" t="s">
        <v>10</v>
      </c>
      <c r="B111" s="3">
        <f t="shared" ref="B111:E118" si="8">B$110+H110</f>
        <v>0.9446302380223458</v>
      </c>
      <c r="C111" s="3">
        <f t="shared" si="8"/>
        <v>0.8662763323761844</v>
      </c>
      <c r="D111" s="3">
        <f t="shared" si="8"/>
        <v>0.89466566551142757</v>
      </c>
      <c r="E111" s="3">
        <f t="shared" si="8"/>
        <v>0.84884598927039556</v>
      </c>
      <c r="F111" s="3">
        <f>1</f>
        <v>1</v>
      </c>
      <c r="G111" s="4" t="s">
        <v>9</v>
      </c>
      <c r="H111" s="3">
        <v>-2.5529463414856391E-2</v>
      </c>
      <c r="I111" s="3">
        <v>8.0545663721168451E-3</v>
      </c>
      <c r="J111" s="3">
        <v>5.9083566522150849E-3</v>
      </c>
      <c r="K111" s="3">
        <v>7.7647580118425361E-2</v>
      </c>
    </row>
    <row r="112" spans="1:11" ht="15.6" x14ac:dyDescent="0.3">
      <c r="A112" s="4" t="s">
        <v>9</v>
      </c>
      <c r="B112" s="3">
        <f t="shared" si="8"/>
        <v>0.92923699491220546</v>
      </c>
      <c r="C112" s="3">
        <f t="shared" si="8"/>
        <v>0.86608052783367762</v>
      </c>
      <c r="D112" s="3">
        <f t="shared" si="8"/>
        <v>0.89270220329597227</v>
      </c>
      <c r="E112" s="3">
        <f t="shared" si="8"/>
        <v>0.88829818196721155</v>
      </c>
      <c r="F112" s="3">
        <f>1</f>
        <v>1</v>
      </c>
      <c r="G112" s="4" t="s">
        <v>8</v>
      </c>
      <c r="H112" s="3">
        <v>-6.6294666338732287E-3</v>
      </c>
      <c r="I112" s="3">
        <v>4.3885573395361983E-2</v>
      </c>
      <c r="J112" s="3">
        <v>3.6866551361604452E-2</v>
      </c>
      <c r="K112" s="3">
        <v>0.121222949836995</v>
      </c>
    </row>
    <row r="113" spans="1:11" ht="15.6" x14ac:dyDescent="0.3">
      <c r="A113" s="4" t="s">
        <v>8</v>
      </c>
      <c r="B113" s="3">
        <f t="shared" si="8"/>
        <v>0.94813699169318866</v>
      </c>
      <c r="C113" s="3">
        <f t="shared" si="8"/>
        <v>0.90191153485692277</v>
      </c>
      <c r="D113" s="3">
        <f t="shared" si="8"/>
        <v>0.92366039800536159</v>
      </c>
      <c r="E113" s="3">
        <f t="shared" si="8"/>
        <v>0.93187355168578123</v>
      </c>
      <c r="F113" s="3">
        <f>1</f>
        <v>1</v>
      </c>
      <c r="G113" s="4" t="s">
        <v>7</v>
      </c>
      <c r="H113" s="3">
        <v>-4.9648718813193856E-3</v>
      </c>
      <c r="I113" s="3">
        <v>8.5725351796714339E-2</v>
      </c>
      <c r="J113" s="3">
        <v>7.4083042838753943E-2</v>
      </c>
      <c r="K113" s="3">
        <v>0.1502925938163861</v>
      </c>
    </row>
    <row r="114" spans="1:11" ht="15.6" x14ac:dyDescent="0.3">
      <c r="A114" s="4" t="s">
        <v>7</v>
      </c>
      <c r="B114" s="3">
        <f t="shared" si="8"/>
        <v>0.94980158644574253</v>
      </c>
      <c r="C114" s="3">
        <f t="shared" si="8"/>
        <v>0.9437513132582751</v>
      </c>
      <c r="D114" s="3">
        <f t="shared" si="8"/>
        <v>0.96087688948251104</v>
      </c>
      <c r="E114" s="3">
        <f t="shared" si="8"/>
        <v>0.96094319566517239</v>
      </c>
      <c r="F114" s="3">
        <f>1</f>
        <v>1</v>
      </c>
      <c r="G114" s="4" t="s">
        <v>6</v>
      </c>
      <c r="H114" s="3">
        <v>2.0667646667562937E-2</v>
      </c>
      <c r="I114" s="3">
        <v>9.7106120375991686E-2</v>
      </c>
      <c r="J114" s="3">
        <v>8.7891267648400967E-2</v>
      </c>
      <c r="K114" s="3">
        <v>0.18004698820757903</v>
      </c>
    </row>
    <row r="115" spans="1:11" ht="15.6" x14ac:dyDescent="0.3">
      <c r="A115" s="4" t="s">
        <v>6</v>
      </c>
      <c r="B115" s="3">
        <f t="shared" si="8"/>
        <v>0.9754341049946248</v>
      </c>
      <c r="C115" s="3">
        <f t="shared" si="8"/>
        <v>0.95513208183755238</v>
      </c>
      <c r="D115" s="3">
        <f t="shared" si="8"/>
        <v>0.97468511429215809</v>
      </c>
      <c r="E115" s="3">
        <f t="shared" si="8"/>
        <v>0.99069759005636526</v>
      </c>
      <c r="F115" s="3">
        <f>1</f>
        <v>1</v>
      </c>
      <c r="G115" s="4" t="s">
        <v>5</v>
      </c>
      <c r="H115" s="3">
        <v>6.1417253005883691E-3</v>
      </c>
      <c r="I115" s="3">
        <v>0.10849142007049596</v>
      </c>
      <c r="J115" s="3">
        <v>8.6330019297908428E-2</v>
      </c>
      <c r="K115" s="3">
        <v>0.21241823096892359</v>
      </c>
    </row>
    <row r="116" spans="1:11" ht="15.6" x14ac:dyDescent="0.3">
      <c r="A116" s="4" t="s">
        <v>5</v>
      </c>
      <c r="B116" s="3">
        <f t="shared" si="8"/>
        <v>0.96090818362765018</v>
      </c>
      <c r="C116" s="3">
        <f t="shared" si="8"/>
        <v>0.96651738153205669</v>
      </c>
      <c r="D116" s="3">
        <f t="shared" si="8"/>
        <v>0.97312386594166556</v>
      </c>
      <c r="E116" s="3">
        <f t="shared" si="8"/>
        <v>1.0230688328177098</v>
      </c>
      <c r="F116" s="3">
        <f>1</f>
        <v>1</v>
      </c>
      <c r="G116" s="4" t="s">
        <v>4</v>
      </c>
      <c r="H116" s="3">
        <v>8.9187487943965915E-2</v>
      </c>
      <c r="I116" s="3">
        <v>0.19847846761652405</v>
      </c>
      <c r="J116" s="3">
        <v>0.16564793395876196</v>
      </c>
      <c r="K116" s="3">
        <v>0.2762846489520675</v>
      </c>
    </row>
    <row r="117" spans="1:11" ht="15.6" x14ac:dyDescent="0.3">
      <c r="A117" s="4" t="s">
        <v>4</v>
      </c>
      <c r="B117" s="3">
        <f t="shared" si="8"/>
        <v>1.0439539462710279</v>
      </c>
      <c r="C117" s="3">
        <f t="shared" si="8"/>
        <v>1.0565044290780847</v>
      </c>
      <c r="D117" s="3">
        <f t="shared" si="8"/>
        <v>1.052441780602519</v>
      </c>
      <c r="E117" s="3">
        <f t="shared" si="8"/>
        <v>1.0869352508008538</v>
      </c>
      <c r="F117" s="3">
        <f>1</f>
        <v>1</v>
      </c>
      <c r="G117" s="4" t="s">
        <v>3</v>
      </c>
      <c r="H117" s="3">
        <v>0.10338682907289881</v>
      </c>
      <c r="I117" s="3">
        <v>0.3005319309078926</v>
      </c>
      <c r="J117" s="3">
        <v>0.2399169546796531</v>
      </c>
      <c r="K117" s="3">
        <v>0.35378113348745338</v>
      </c>
    </row>
    <row r="118" spans="1:11" ht="15.6" x14ac:dyDescent="0.3">
      <c r="A118" s="4" t="s">
        <v>3</v>
      </c>
      <c r="B118" s="3">
        <f t="shared" si="8"/>
        <v>1.0581532873999606</v>
      </c>
      <c r="C118" s="3">
        <f t="shared" si="8"/>
        <v>1.1585578923694533</v>
      </c>
      <c r="D118" s="3">
        <f t="shared" si="8"/>
        <v>1.1267108013234102</v>
      </c>
      <c r="E118" s="3">
        <f t="shared" si="8"/>
        <v>1.1644317353362397</v>
      </c>
      <c r="F118" s="3">
        <f>1</f>
        <v>1</v>
      </c>
      <c r="G118" s="4" t="s">
        <v>2</v>
      </c>
      <c r="H118" s="3">
        <v>0.17696628669420048</v>
      </c>
      <c r="I118" s="3">
        <v>0.41270381020629388</v>
      </c>
      <c r="J118" s="3">
        <v>0.31213785796479321</v>
      </c>
      <c r="K118" s="3">
        <v>0.41527713916809916</v>
      </c>
    </row>
    <row r="119" spans="1:11" ht="15.6" x14ac:dyDescent="0.3">
      <c r="A119" s="4" t="s">
        <v>2</v>
      </c>
      <c r="B119" s="3">
        <f>B$110+0.5*H118+0.4*H119+0.1*H120</f>
        <v>1.2349782083061929</v>
      </c>
      <c r="C119" s="3">
        <f>C$110+0.5*I118+0.4*I119+0.1*I120</f>
        <v>1.4272425453962321</v>
      </c>
      <c r="D119" s="3">
        <f>D$110+0.5*J118+0.4*J119+0.1*J120</f>
        <v>1.3143394349012174</v>
      </c>
      <c r="E119" s="3">
        <f>E$110+0.5*K118+0.4*K119+0.1*K120</f>
        <v>1.2942550705514841</v>
      </c>
      <c r="F119" s="3">
        <f>1</f>
        <v>1</v>
      </c>
      <c r="G119" s="4" t="s">
        <v>1</v>
      </c>
      <c r="H119" s="3">
        <v>0.32305356375931571</v>
      </c>
      <c r="I119" s="3">
        <v>0.65764366105350458</v>
      </c>
      <c r="J119" s="3">
        <v>0.4837380152796214</v>
      </c>
      <c r="K119" s="3">
        <v>0.53444505631111883</v>
      </c>
    </row>
    <row r="120" spans="1:11" ht="15.6" x14ac:dyDescent="0.3">
      <c r="A120" s="4" t="s">
        <v>1</v>
      </c>
      <c r="B120" s="3">
        <f>B$110+H119</f>
        <v>1.2778200220863776</v>
      </c>
      <c r="C120" s="3">
        <f>C$110+I119</f>
        <v>1.5156696225150652</v>
      </c>
      <c r="D120" s="3">
        <f>D$110+J119</f>
        <v>1.3705318619233786</v>
      </c>
      <c r="E120" s="3">
        <f>E$110+K119</f>
        <v>1.3450956581599049</v>
      </c>
      <c r="F120" s="3">
        <f>1</f>
        <v>1</v>
      </c>
      <c r="G120" s="4" t="s">
        <v>0</v>
      </c>
      <c r="H120" s="3">
        <v>0.6250718112830439</v>
      </c>
      <c r="I120" s="3">
        <v>0.99807214410122524</v>
      </c>
      <c r="J120" s="3">
        <v>0.77981453163214998</v>
      </c>
      <c r="K120" s="3">
        <v>0.62187876594200775</v>
      </c>
    </row>
    <row r="121" spans="1:11" ht="15.6" x14ac:dyDescent="0.3">
      <c r="A121" s="4" t="s">
        <v>0</v>
      </c>
      <c r="B121" s="3">
        <f>MAX(B110+H120,0.2)</f>
        <v>1.5798382696101059</v>
      </c>
      <c r="C121" s="3">
        <f>MAX(C110+I120,0.2)</f>
        <v>1.8560981055627859</v>
      </c>
      <c r="D121" s="3">
        <f>MAX(D110+J120,0.2)</f>
        <v>1.6666083782759071</v>
      </c>
      <c r="E121" s="3">
        <f>MAX(E110+K120,0.2)</f>
        <v>1.432529367790794</v>
      </c>
      <c r="F121" s="3">
        <f>1</f>
        <v>1</v>
      </c>
    </row>
    <row r="122" spans="1:11" ht="16.2" thickBot="1" x14ac:dyDescent="0.35">
      <c r="A122" s="4"/>
      <c r="B122" s="3"/>
      <c r="C122" s="3"/>
      <c r="D122" s="3"/>
      <c r="E122" s="3"/>
      <c r="F122" s="3"/>
    </row>
    <row r="123" spans="1:11" ht="16.8" thickTop="1" thickBot="1" x14ac:dyDescent="0.35">
      <c r="A123" s="6"/>
      <c r="B123" s="11" t="s">
        <v>17</v>
      </c>
      <c r="C123" s="12"/>
      <c r="D123" s="12"/>
      <c r="E123" s="12"/>
      <c r="G123" s="6"/>
      <c r="H123" s="11" t="s">
        <v>16</v>
      </c>
      <c r="I123" s="12"/>
      <c r="J123" s="12"/>
      <c r="K123" s="12"/>
    </row>
    <row r="124" spans="1:11" ht="30.6" thickTop="1" x14ac:dyDescent="0.3">
      <c r="A124" s="4" t="s">
        <v>60</v>
      </c>
      <c r="B124" s="5" t="s">
        <v>15</v>
      </c>
      <c r="C124" s="5" t="s">
        <v>14</v>
      </c>
      <c r="D124" s="5" t="s">
        <v>13</v>
      </c>
      <c r="E124" s="5" t="s">
        <v>12</v>
      </c>
      <c r="G124" s="4"/>
      <c r="H124" s="5" t="s">
        <v>15</v>
      </c>
      <c r="I124" s="5" t="s">
        <v>14</v>
      </c>
      <c r="J124" s="5" t="s">
        <v>13</v>
      </c>
      <c r="K124" s="5" t="s">
        <v>12</v>
      </c>
    </row>
    <row r="125" spans="1:11" ht="15.6" x14ac:dyDescent="0.3">
      <c r="A125" s="4" t="s">
        <v>11</v>
      </c>
      <c r="B125" s="3">
        <f>1-(SUM(H125:H132)+0.5*H133+0.4*H134+0.1*H135)/10</f>
        <v>0.8309332969262635</v>
      </c>
      <c r="C125" s="3">
        <f>1-(SUM(I125:I132)+0.5*I133+0.4*I134+0.1*I135)/10</f>
        <v>0.86519002409746038</v>
      </c>
      <c r="D125" s="3">
        <f>1-(SUM(J125:J132)+0.5*J133+0.4*J134+0.1*J135)/10</f>
        <v>0.81761683533751683</v>
      </c>
      <c r="E125" s="3">
        <f>1-(SUM(K125:K132)+0.5*K133+0.4*K134+0.1*K135)/10</f>
        <v>0.97029725237926201</v>
      </c>
      <c r="F125" s="3">
        <f>1</f>
        <v>1</v>
      </c>
      <c r="G125" s="4" t="s">
        <v>10</v>
      </c>
      <c r="H125" s="3">
        <v>7.2783764217296751E-2</v>
      </c>
      <c r="I125" s="3">
        <v>7.9647250121066104E-2</v>
      </c>
      <c r="J125" s="3">
        <v>8.5886680247283687E-2</v>
      </c>
      <c r="K125" s="3">
        <v>5.5221489237487091E-2</v>
      </c>
    </row>
    <row r="126" spans="1:11" ht="15.6" x14ac:dyDescent="0.3">
      <c r="A126" s="4" t="s">
        <v>10</v>
      </c>
      <c r="B126" s="3">
        <f>B$125+H125</f>
        <v>0.90371706114356021</v>
      </c>
      <c r="C126" s="3">
        <f t="shared" ref="C126:E136" si="9">C$125+I125</f>
        <v>0.94483727421852648</v>
      </c>
      <c r="D126" s="3">
        <f t="shared" si="9"/>
        <v>0.90350351558480058</v>
      </c>
      <c r="E126" s="3">
        <f t="shared" si="9"/>
        <v>1.0255187416167491</v>
      </c>
      <c r="F126" s="3">
        <f>1</f>
        <v>1</v>
      </c>
      <c r="G126" s="4" t="s">
        <v>9</v>
      </c>
      <c r="H126" s="3">
        <v>0.15680613303164076</v>
      </c>
      <c r="I126" s="3">
        <v>0.14868903568999212</v>
      </c>
      <c r="J126" s="3">
        <v>0.16719567471908131</v>
      </c>
      <c r="K126" s="3">
        <v>9.4844353810246917E-2</v>
      </c>
    </row>
    <row r="127" spans="1:11" ht="15.6" x14ac:dyDescent="0.3">
      <c r="A127" s="4" t="s">
        <v>9</v>
      </c>
      <c r="B127" s="3">
        <f t="shared" ref="B127:B136" si="10">B$125+H126</f>
        <v>0.98773942995790431</v>
      </c>
      <c r="C127" s="3">
        <f t="shared" si="9"/>
        <v>1.0138790597874525</v>
      </c>
      <c r="D127" s="3">
        <f t="shared" si="9"/>
        <v>0.98481251005659809</v>
      </c>
      <c r="E127" s="3">
        <f t="shared" si="9"/>
        <v>1.0651416061895089</v>
      </c>
      <c r="F127" s="3">
        <f>1</f>
        <v>1</v>
      </c>
      <c r="G127" s="4" t="s">
        <v>8</v>
      </c>
      <c r="H127" s="3">
        <v>0.12378778160816986</v>
      </c>
      <c r="I127" s="3">
        <v>0.11045850875935435</v>
      </c>
      <c r="J127" s="3">
        <v>0.14156723223867246</v>
      </c>
      <c r="K127" s="3">
        <v>5.9295313495818798E-2</v>
      </c>
    </row>
    <row r="128" spans="1:11" ht="15.6" x14ac:dyDescent="0.3">
      <c r="A128" s="4" t="s">
        <v>8</v>
      </c>
      <c r="B128" s="3">
        <f t="shared" si="10"/>
        <v>0.95472107853443333</v>
      </c>
      <c r="C128" s="3">
        <f t="shared" si="9"/>
        <v>0.97564853285681474</v>
      </c>
      <c r="D128" s="3">
        <f t="shared" si="9"/>
        <v>0.95918406757618935</v>
      </c>
      <c r="E128" s="3">
        <f t="shared" si="9"/>
        <v>1.0295925658750809</v>
      </c>
      <c r="F128" s="3">
        <f>1</f>
        <v>1</v>
      </c>
      <c r="G128" s="4" t="s">
        <v>7</v>
      </c>
      <c r="H128" s="3">
        <v>0.23384104474920425</v>
      </c>
      <c r="I128" s="3">
        <v>0.20275381115913479</v>
      </c>
      <c r="J128" s="3">
        <v>0.25407142373901831</v>
      </c>
      <c r="K128" s="3">
        <v>0.12688600599224989</v>
      </c>
    </row>
    <row r="129" spans="1:11" ht="15.6" x14ac:dyDescent="0.3">
      <c r="A129" s="4" t="s">
        <v>7</v>
      </c>
      <c r="B129" s="3">
        <f t="shared" si="10"/>
        <v>1.0647743416754678</v>
      </c>
      <c r="C129" s="3">
        <f t="shared" si="9"/>
        <v>1.0679438352565951</v>
      </c>
      <c r="D129" s="3">
        <f t="shared" si="9"/>
        <v>1.0716882590765351</v>
      </c>
      <c r="E129" s="3">
        <f t="shared" si="9"/>
        <v>1.097183258371512</v>
      </c>
      <c r="F129" s="3">
        <f>1</f>
        <v>1</v>
      </c>
      <c r="G129" s="4" t="s">
        <v>6</v>
      </c>
      <c r="H129" s="3">
        <v>0.19861891322829017</v>
      </c>
      <c r="I129" s="3">
        <v>0.15936269035180117</v>
      </c>
      <c r="J129" s="3">
        <v>0.19766864533527023</v>
      </c>
      <c r="K129" s="3">
        <v>6.7388644570578068E-2</v>
      </c>
    </row>
    <row r="130" spans="1:11" ht="15.6" x14ac:dyDescent="0.3">
      <c r="A130" s="4" t="s">
        <v>6</v>
      </c>
      <c r="B130" s="3">
        <f t="shared" si="10"/>
        <v>1.0295522101545536</v>
      </c>
      <c r="C130" s="3">
        <f t="shared" si="9"/>
        <v>1.0245527144492614</v>
      </c>
      <c r="D130" s="3">
        <f t="shared" si="9"/>
        <v>1.0152854806727871</v>
      </c>
      <c r="E130" s="3">
        <f t="shared" si="9"/>
        <v>1.0376858969498401</v>
      </c>
      <c r="F130" s="3">
        <f>1</f>
        <v>1</v>
      </c>
      <c r="G130" s="4" t="s">
        <v>5</v>
      </c>
      <c r="H130" s="3">
        <v>0.2168713268470685</v>
      </c>
      <c r="I130" s="3">
        <v>0.17563214128119875</v>
      </c>
      <c r="J130" s="3">
        <v>0.24102382690897048</v>
      </c>
      <c r="K130" s="3">
        <v>4.0329077062197065E-2</v>
      </c>
    </row>
    <row r="131" spans="1:11" ht="15.6" x14ac:dyDescent="0.3">
      <c r="A131" s="4" t="s">
        <v>5</v>
      </c>
      <c r="B131" s="3">
        <f t="shared" si="10"/>
        <v>1.0478046237733321</v>
      </c>
      <c r="C131" s="3">
        <f t="shared" si="9"/>
        <v>1.0408221653786591</v>
      </c>
      <c r="D131" s="3">
        <f t="shared" si="9"/>
        <v>1.0586406622464872</v>
      </c>
      <c r="E131" s="3">
        <f t="shared" si="9"/>
        <v>1.010626329441459</v>
      </c>
      <c r="F131" s="3">
        <f>1</f>
        <v>1</v>
      </c>
      <c r="G131" s="4" t="s">
        <v>4</v>
      </c>
      <c r="H131" s="3">
        <v>0.17973687113942852</v>
      </c>
      <c r="I131" s="3">
        <v>0.15689097389082693</v>
      </c>
      <c r="J131" s="3">
        <v>0.21496149367007519</v>
      </c>
      <c r="K131" s="3">
        <v>-7.4060437566568077E-3</v>
      </c>
    </row>
    <row r="132" spans="1:11" ht="15.6" x14ac:dyDescent="0.3">
      <c r="A132" s="4" t="s">
        <v>4</v>
      </c>
      <c r="B132" s="3">
        <f t="shared" si="10"/>
        <v>1.010670168065692</v>
      </c>
      <c r="C132" s="3">
        <f t="shared" si="9"/>
        <v>1.0220809979882872</v>
      </c>
      <c r="D132" s="3">
        <f t="shared" si="9"/>
        <v>1.0325783290075921</v>
      </c>
      <c r="E132" s="3">
        <f t="shared" si="9"/>
        <v>0.96289120862260524</v>
      </c>
      <c r="F132" s="3">
        <f>1</f>
        <v>1</v>
      </c>
      <c r="G132" s="4" t="s">
        <v>3</v>
      </c>
      <c r="H132" s="3">
        <v>0.24637843551466612</v>
      </c>
      <c r="I132" s="3">
        <v>0.19458135883653049</v>
      </c>
      <c r="J132" s="3">
        <v>0.28265825064957584</v>
      </c>
      <c r="K132" s="3">
        <v>-6.1656616474760279E-3</v>
      </c>
    </row>
    <row r="133" spans="1:11" ht="15.6" x14ac:dyDescent="0.3">
      <c r="A133" s="4" t="s">
        <v>3</v>
      </c>
      <c r="B133" s="3">
        <f t="shared" si="10"/>
        <v>1.0773117324409296</v>
      </c>
      <c r="C133" s="3">
        <f t="shared" si="9"/>
        <v>1.0597713829339908</v>
      </c>
      <c r="D133" s="3">
        <f t="shared" si="9"/>
        <v>1.1002750859870927</v>
      </c>
      <c r="E133" s="3">
        <f t="shared" si="9"/>
        <v>0.964131590731786</v>
      </c>
      <c r="F133" s="3">
        <f>1</f>
        <v>1</v>
      </c>
      <c r="G133" s="4" t="s">
        <v>2</v>
      </c>
      <c r="H133" s="3">
        <v>0.29093357034330747</v>
      </c>
      <c r="I133" s="3">
        <v>0.22545333896620381</v>
      </c>
      <c r="J133" s="3">
        <v>0.30679518431977509</v>
      </c>
      <c r="K133" s="3">
        <v>-0.10757089522141257</v>
      </c>
    </row>
    <row r="134" spans="1:11" ht="15.6" x14ac:dyDescent="0.3">
      <c r="A134" s="4" t="s">
        <v>2</v>
      </c>
      <c r="B134" s="3">
        <f t="shared" si="10"/>
        <v>1.1218668672695711</v>
      </c>
      <c r="C134" s="3">
        <f t="shared" si="9"/>
        <v>1.0906433630636643</v>
      </c>
      <c r="D134" s="3">
        <f t="shared" si="9"/>
        <v>1.124412019657292</v>
      </c>
      <c r="E134" s="3">
        <f t="shared" si="9"/>
        <v>0.8627263571578494</v>
      </c>
      <c r="F134" s="3">
        <f>1</f>
        <v>1</v>
      </c>
      <c r="G134" s="4" t="s">
        <v>1</v>
      </c>
      <c r="H134" s="3">
        <v>0.29244035093536985</v>
      </c>
      <c r="I134" s="3">
        <v>9.5010102945550901E-2</v>
      </c>
      <c r="J134" s="3">
        <v>0.24132791018930511</v>
      </c>
      <c r="K134" s="3">
        <v>-0.12025214908187126</v>
      </c>
    </row>
    <row r="135" spans="1:11" ht="15.6" x14ac:dyDescent="0.3">
      <c r="A135" s="4" t="s">
        <v>1</v>
      </c>
      <c r="B135" s="3">
        <f t="shared" si="10"/>
        <v>1.1233736478616334</v>
      </c>
      <c r="C135" s="3">
        <f t="shared" si="9"/>
        <v>0.96020012704301128</v>
      </c>
      <c r="D135" s="3">
        <f t="shared" si="9"/>
        <v>1.0589447455268219</v>
      </c>
      <c r="E135" s="3">
        <f t="shared" si="9"/>
        <v>0.8500451032973908</v>
      </c>
      <c r="F135" s="3">
        <f>1</f>
        <v>1</v>
      </c>
      <c r="G135" s="4" t="s">
        <v>0</v>
      </c>
      <c r="H135" s="3">
        <v>-6.0016514420160524E-3</v>
      </c>
      <c r="I135" s="3">
        <v>-0.30646721725830478</v>
      </c>
      <c r="J135" s="3">
        <v>-0.11130337118725386</v>
      </c>
      <c r="K135" s="3">
        <v>-0.31479395313610214</v>
      </c>
    </row>
    <row r="136" spans="1:11" ht="15.6" x14ac:dyDescent="0.3">
      <c r="A136" s="4" t="s">
        <v>0</v>
      </c>
      <c r="B136" s="3">
        <f t="shared" si="10"/>
        <v>0.82493164548424747</v>
      </c>
      <c r="C136" s="3">
        <f t="shared" si="9"/>
        <v>0.55872280683915565</v>
      </c>
      <c r="D136" s="3">
        <f t="shared" si="9"/>
        <v>0.70631346415026297</v>
      </c>
      <c r="E136" s="3">
        <f t="shared" si="9"/>
        <v>0.65550329924315986</v>
      </c>
      <c r="F136" s="3">
        <f>1</f>
        <v>1</v>
      </c>
    </row>
    <row r="137" spans="1:11" ht="15" thickBot="1" x14ac:dyDescent="0.35">
      <c r="B137" s="2"/>
      <c r="C137" s="2"/>
      <c r="D137" s="2"/>
      <c r="E137" s="2"/>
    </row>
    <row r="138" spans="1:11" ht="16.8" thickTop="1" thickBot="1" x14ac:dyDescent="0.35">
      <c r="A138" s="6"/>
      <c r="B138" s="11" t="s">
        <v>17</v>
      </c>
      <c r="C138" s="12"/>
      <c r="D138" s="12"/>
      <c r="E138" s="12"/>
      <c r="G138" s="6"/>
      <c r="H138" s="11" t="s">
        <v>16</v>
      </c>
      <c r="I138" s="12"/>
      <c r="J138" s="12"/>
      <c r="K138" s="12"/>
    </row>
    <row r="139" spans="1:11" ht="30.6" thickTop="1" x14ac:dyDescent="0.3">
      <c r="A139" s="4" t="s">
        <v>53</v>
      </c>
      <c r="B139" s="5" t="s">
        <v>15</v>
      </c>
      <c r="C139" s="5" t="s">
        <v>14</v>
      </c>
      <c r="D139" s="5" t="s">
        <v>13</v>
      </c>
      <c r="E139" s="5" t="s">
        <v>12</v>
      </c>
      <c r="G139" s="4"/>
      <c r="H139" s="5" t="s">
        <v>15</v>
      </c>
      <c r="I139" s="5" t="s">
        <v>14</v>
      </c>
      <c r="J139" s="5" t="s">
        <v>13</v>
      </c>
      <c r="K139" s="5" t="s">
        <v>12</v>
      </c>
    </row>
    <row r="140" spans="1:11" ht="15.6" x14ac:dyDescent="0.3">
      <c r="A140" s="4" t="s">
        <v>11</v>
      </c>
      <c r="B140" s="3">
        <f>1-(SUM(H140:H147)+0.5*H148+0.4*H149+0.1*H150)/10</f>
        <v>1.6966493447808075</v>
      </c>
      <c r="C140" s="3">
        <f>1-(SUM(I140:I147)+0.5*I148+0.4*I149+0.1*I150)/10</f>
        <v>1.254384702813518</v>
      </c>
      <c r="D140" s="3">
        <f>1-(SUM(J140:J147)+0.5*J148+0.4*J149+0.1*J150)/10</f>
        <v>1.3432613340059418</v>
      </c>
      <c r="E140" s="3">
        <f>1-(SUM(K140:K147)+0.5*K148+0.4*K149+0.1*K150)/10</f>
        <v>1.2573437419687385</v>
      </c>
      <c r="F140" s="3">
        <f>1</f>
        <v>1</v>
      </c>
      <c r="G140" s="4" t="s">
        <v>10</v>
      </c>
      <c r="H140" s="3">
        <v>-0.22156646165820842</v>
      </c>
      <c r="I140" s="3">
        <v>-7.5215075468978099E-2</v>
      </c>
      <c r="J140" s="3">
        <v>-9.7862587055921782E-2</v>
      </c>
      <c r="K140" s="3">
        <v>-8.8901761774326918E-2</v>
      </c>
    </row>
    <row r="141" spans="1:11" ht="15.6" x14ac:dyDescent="0.3">
      <c r="A141" s="4" t="s">
        <v>10</v>
      </c>
      <c r="B141" s="3">
        <f>B$140+H140</f>
        <v>1.4750828831225991</v>
      </c>
      <c r="C141" s="3">
        <f t="shared" ref="C141:E151" si="11">C$140+I140</f>
        <v>1.1791696273445398</v>
      </c>
      <c r="D141" s="3">
        <f t="shared" si="11"/>
        <v>1.2453987469500201</v>
      </c>
      <c r="E141" s="3">
        <f t="shared" si="11"/>
        <v>1.1684419801944117</v>
      </c>
      <c r="F141" s="3">
        <f>1</f>
        <v>1</v>
      </c>
      <c r="G141" s="4" t="s">
        <v>9</v>
      </c>
      <c r="H141" s="3">
        <v>-0.32319615180995254</v>
      </c>
      <c r="I141" s="3">
        <v>-0.10548831116721219</v>
      </c>
      <c r="J141" s="3">
        <v>-0.13496569624822766</v>
      </c>
      <c r="K141" s="3">
        <v>-0.12048501253778476</v>
      </c>
    </row>
    <row r="142" spans="1:11" ht="15.6" x14ac:dyDescent="0.3">
      <c r="A142" s="4" t="s">
        <v>9</v>
      </c>
      <c r="B142" s="3">
        <f t="shared" ref="B142:B151" si="12">B$140+H141</f>
        <v>1.3734531929708549</v>
      </c>
      <c r="C142" s="3">
        <f t="shared" si="11"/>
        <v>1.1488963916463057</v>
      </c>
      <c r="D142" s="3">
        <f t="shared" si="11"/>
        <v>1.2082956377577141</v>
      </c>
      <c r="E142" s="3">
        <f t="shared" si="11"/>
        <v>1.1368587294309538</v>
      </c>
      <c r="F142" s="3">
        <f>1</f>
        <v>1</v>
      </c>
      <c r="G142" s="4" t="s">
        <v>8</v>
      </c>
      <c r="H142" s="3">
        <v>-0.63753930018770233</v>
      </c>
      <c r="I142" s="3">
        <v>-0.23422580440285001</v>
      </c>
      <c r="J142" s="3">
        <v>-0.27881455437023084</v>
      </c>
      <c r="K142" s="3">
        <v>-0.25281580674640147</v>
      </c>
    </row>
    <row r="143" spans="1:11" ht="15.6" x14ac:dyDescent="0.3">
      <c r="A143" s="4" t="s">
        <v>8</v>
      </c>
      <c r="B143" s="3">
        <f t="shared" si="12"/>
        <v>1.0591100445931052</v>
      </c>
      <c r="C143" s="3">
        <f t="shared" si="11"/>
        <v>1.020158898410668</v>
      </c>
      <c r="D143" s="3">
        <f t="shared" si="11"/>
        <v>1.0644467796357109</v>
      </c>
      <c r="E143" s="3">
        <f t="shared" si="11"/>
        <v>1.0045279352223371</v>
      </c>
      <c r="F143" s="3">
        <f>1</f>
        <v>1</v>
      </c>
      <c r="G143" s="4" t="s">
        <v>7</v>
      </c>
      <c r="H143" s="3">
        <v>-0.81697228721368009</v>
      </c>
      <c r="I143" s="3">
        <v>-0.30151168589381044</v>
      </c>
      <c r="J143" s="3">
        <v>-0.35120379880911373</v>
      </c>
      <c r="K143" s="3">
        <v>-0.26702567487601603</v>
      </c>
    </row>
    <row r="144" spans="1:11" ht="15.6" x14ac:dyDescent="0.3">
      <c r="A144" s="4" t="s">
        <v>7</v>
      </c>
      <c r="B144" s="3">
        <f t="shared" si="12"/>
        <v>0.87967705756712744</v>
      </c>
      <c r="C144" s="3">
        <f t="shared" si="11"/>
        <v>0.95287301691970749</v>
      </c>
      <c r="D144" s="3">
        <f t="shared" si="11"/>
        <v>0.99205753519682816</v>
      </c>
      <c r="E144" s="3">
        <f t="shared" si="11"/>
        <v>0.99031806709272252</v>
      </c>
      <c r="F144" s="3">
        <f>1</f>
        <v>1</v>
      </c>
      <c r="G144" s="4" t="s">
        <v>6</v>
      </c>
      <c r="H144" s="3">
        <v>-0.80302367091240079</v>
      </c>
      <c r="I144" s="3">
        <v>-0.28309405632008616</v>
      </c>
      <c r="J144" s="3">
        <v>-0.34811274136261516</v>
      </c>
      <c r="K144" s="3">
        <v>-0.25302414355640862</v>
      </c>
    </row>
    <row r="145" spans="1:11" ht="15.6" x14ac:dyDescent="0.3">
      <c r="A145" s="4" t="s">
        <v>6</v>
      </c>
      <c r="B145" s="3">
        <f t="shared" si="12"/>
        <v>0.89362567386840674</v>
      </c>
      <c r="C145" s="3">
        <f t="shared" si="11"/>
        <v>0.97129064649343189</v>
      </c>
      <c r="D145" s="3">
        <f t="shared" si="11"/>
        <v>0.99514859264332667</v>
      </c>
      <c r="E145" s="3">
        <f t="shared" si="11"/>
        <v>1.0043195984123299</v>
      </c>
      <c r="F145" s="3">
        <f>1</f>
        <v>1</v>
      </c>
      <c r="G145" s="4" t="s">
        <v>5</v>
      </c>
      <c r="H145" s="3">
        <v>-0.9100858374657087</v>
      </c>
      <c r="I145" s="3">
        <v>-0.31450983979533415</v>
      </c>
      <c r="J145" s="3">
        <v>-0.40285704766561287</v>
      </c>
      <c r="K145" s="3">
        <v>-0.29800424264892278</v>
      </c>
    </row>
    <row r="146" spans="1:11" ht="15.6" x14ac:dyDescent="0.3">
      <c r="A146" s="4" t="s">
        <v>5</v>
      </c>
      <c r="B146" s="3">
        <f t="shared" si="12"/>
        <v>0.78656350731509883</v>
      </c>
      <c r="C146" s="3">
        <f t="shared" si="11"/>
        <v>0.9398748630181839</v>
      </c>
      <c r="D146" s="3">
        <f t="shared" si="11"/>
        <v>0.94040428634032902</v>
      </c>
      <c r="E146" s="3">
        <f t="shared" si="11"/>
        <v>0.95933949931981577</v>
      </c>
      <c r="F146" s="3">
        <f>1</f>
        <v>1</v>
      </c>
      <c r="G146" s="4" t="s">
        <v>4</v>
      </c>
      <c r="H146" s="3">
        <v>-0.93286856877532598</v>
      </c>
      <c r="I146" s="3">
        <v>-0.32578576520906122</v>
      </c>
      <c r="J146" s="3">
        <v>-0.45267804142785922</v>
      </c>
      <c r="K146" s="3">
        <v>-0.32486245500433625</v>
      </c>
    </row>
    <row r="147" spans="1:11" ht="15.6" x14ac:dyDescent="0.3">
      <c r="A147" s="4" t="s">
        <v>4</v>
      </c>
      <c r="B147" s="3">
        <f t="shared" si="12"/>
        <v>0.76378077600548155</v>
      </c>
      <c r="C147" s="3">
        <f t="shared" si="11"/>
        <v>0.92859893760445678</v>
      </c>
      <c r="D147" s="3">
        <f t="shared" si="11"/>
        <v>0.89058329257808255</v>
      </c>
      <c r="E147" s="3">
        <f t="shared" si="11"/>
        <v>0.93248128696440236</v>
      </c>
      <c r="F147" s="3">
        <f>1</f>
        <v>1</v>
      </c>
      <c r="G147" s="4" t="s">
        <v>3</v>
      </c>
      <c r="H147" s="3">
        <v>-1.0576038645681496</v>
      </c>
      <c r="I147" s="3">
        <v>-0.41323741716246015</v>
      </c>
      <c r="J147" s="3">
        <v>-0.59980361495984358</v>
      </c>
      <c r="K147" s="3">
        <v>-0.42483953062782931</v>
      </c>
    </row>
    <row r="148" spans="1:11" ht="15.6" x14ac:dyDescent="0.3">
      <c r="A148" s="4" t="s">
        <v>3</v>
      </c>
      <c r="B148" s="3">
        <f t="shared" si="12"/>
        <v>0.63904548021265795</v>
      </c>
      <c r="C148" s="3">
        <f t="shared" si="11"/>
        <v>0.84114728565105779</v>
      </c>
      <c r="D148" s="3">
        <f t="shared" si="11"/>
        <v>0.74345771904609825</v>
      </c>
      <c r="E148" s="3">
        <f t="shared" si="11"/>
        <v>0.83250421134090924</v>
      </c>
      <c r="F148" s="3">
        <f>1</f>
        <v>1</v>
      </c>
      <c r="G148" s="4" t="s">
        <v>2</v>
      </c>
      <c r="H148" s="3">
        <v>-1.1817491024619788</v>
      </c>
      <c r="I148" s="3">
        <v>-0.48838239952750007</v>
      </c>
      <c r="J148" s="3">
        <v>-0.73464065686133662</v>
      </c>
      <c r="K148" s="3">
        <v>-0.49697709232896659</v>
      </c>
    </row>
    <row r="149" spans="1:11" ht="15.6" x14ac:dyDescent="0.3">
      <c r="A149" s="4" t="s">
        <v>2</v>
      </c>
      <c r="B149" s="3">
        <f t="shared" si="12"/>
        <v>0.51490024231882869</v>
      </c>
      <c r="C149" s="3">
        <f t="shared" si="11"/>
        <v>0.76600230328601793</v>
      </c>
      <c r="D149" s="3">
        <f t="shared" si="11"/>
        <v>0.60862067714460522</v>
      </c>
      <c r="E149" s="3">
        <f t="shared" si="11"/>
        <v>0.76036664963977196</v>
      </c>
      <c r="F149" s="3">
        <f>1</f>
        <v>1</v>
      </c>
      <c r="G149" s="4" t="s">
        <v>1</v>
      </c>
      <c r="H149" s="3">
        <v>-1.3417129812859412</v>
      </c>
      <c r="I149" s="3">
        <v>-0.4941223772828211</v>
      </c>
      <c r="J149" s="3">
        <v>-0.79355366997873111</v>
      </c>
      <c r="K149" s="3">
        <v>-0.58677209928237462</v>
      </c>
    </row>
    <row r="150" spans="1:11" ht="15.6" x14ac:dyDescent="0.3">
      <c r="A150" s="4" t="s">
        <v>1</v>
      </c>
      <c r="B150" s="3">
        <f t="shared" si="12"/>
        <v>0.35493636349486635</v>
      </c>
      <c r="C150" s="3">
        <f t="shared" si="11"/>
        <v>0.76026232553069684</v>
      </c>
      <c r="D150" s="3">
        <f t="shared" si="11"/>
        <v>0.54970766402721072</v>
      </c>
      <c r="E150" s="3">
        <f t="shared" si="11"/>
        <v>0.67057164268636393</v>
      </c>
      <c r="F150" s="3">
        <f>1</f>
        <v>1</v>
      </c>
      <c r="G150" s="4" t="s">
        <v>0</v>
      </c>
      <c r="H150" s="3">
        <v>-1.3607756147158101</v>
      </c>
      <c r="I150" s="3">
        <v>-0.48938922038509663</v>
      </c>
      <c r="J150" s="3">
        <v>-0.81573461737833475</v>
      </c>
      <c r="K150" s="3">
        <v>-0.60281406037925023</v>
      </c>
    </row>
    <row r="151" spans="1:11" ht="15.6" x14ac:dyDescent="0.3">
      <c r="A151" s="4" t="s">
        <v>0</v>
      </c>
      <c r="B151" s="3">
        <f t="shared" si="12"/>
        <v>0.33587373006499743</v>
      </c>
      <c r="C151" s="3">
        <f t="shared" si="11"/>
        <v>0.7649954824284213</v>
      </c>
      <c r="D151" s="3">
        <f t="shared" si="11"/>
        <v>0.52752671662760708</v>
      </c>
      <c r="E151" s="3">
        <f t="shared" si="11"/>
        <v>0.65452968158948832</v>
      </c>
      <c r="F151" s="3">
        <f>1</f>
        <v>1</v>
      </c>
    </row>
  </sheetData>
  <mergeCells count="20">
    <mergeCell ref="B138:E138"/>
    <mergeCell ref="H138:K138"/>
    <mergeCell ref="B93:E93"/>
    <mergeCell ref="H93:K93"/>
    <mergeCell ref="B108:E108"/>
    <mergeCell ref="H108:K108"/>
    <mergeCell ref="B123:E123"/>
    <mergeCell ref="H123:K123"/>
    <mergeCell ref="B48:E48"/>
    <mergeCell ref="H48:K48"/>
    <mergeCell ref="B63:E63"/>
    <mergeCell ref="H63:K63"/>
    <mergeCell ref="B78:E78"/>
    <mergeCell ref="H78:K78"/>
    <mergeCell ref="B3:E3"/>
    <mergeCell ref="H3:K3"/>
    <mergeCell ref="B18:E18"/>
    <mergeCell ref="H18:K18"/>
    <mergeCell ref="B33:E33"/>
    <mergeCell ref="H33:K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workbookViewId="0">
      <pane xSplit="1" ySplit="2" topLeftCell="B93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51</v>
      </c>
    </row>
    <row r="2" spans="1:11" ht="16.2" thickBot="1" x14ac:dyDescent="0.35">
      <c r="A2" s="7"/>
    </row>
    <row r="3" spans="1:11" ht="16.8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1.0716142516128964</v>
      </c>
      <c r="C5" s="3">
        <f>1-(SUM(I5:I12)+0.5*I13+0.4*I14+0.1*I15)/10</f>
        <v>1.1369482430535904</v>
      </c>
      <c r="D5" s="3">
        <f>1-(SUM(J5:J12)+0.5*J13+0.4*J14+0.1*J15)/10</f>
        <v>1.1223486490313985</v>
      </c>
      <c r="E5" s="3">
        <f>1-(SUM(K5:K12)+0.5*K13+0.4*K14+0.1*K15)/10</f>
        <v>1.1376367828049645</v>
      </c>
      <c r="F5" s="3">
        <f>1</f>
        <v>1</v>
      </c>
      <c r="G5" s="4" t="s">
        <v>10</v>
      </c>
      <c r="H5" s="3">
        <v>-5.2243061617103036E-2</v>
      </c>
      <c r="I5" s="3">
        <v>-3.9962782023486014E-2</v>
      </c>
      <c r="J5" s="3">
        <v>-3.8229620050768749E-2</v>
      </c>
      <c r="K5" s="3">
        <v>-4.9708674196693212E-2</v>
      </c>
    </row>
    <row r="6" spans="1:11" ht="15.6" x14ac:dyDescent="0.3">
      <c r="A6" s="4" t="s">
        <v>10</v>
      </c>
      <c r="B6" s="3">
        <f t="shared" ref="B6:E13" si="0">B$5+H5</f>
        <v>1.0193711899957933</v>
      </c>
      <c r="C6" s="3">
        <f t="shared" si="0"/>
        <v>1.0969854610301044</v>
      </c>
      <c r="D6" s="3">
        <f t="shared" si="0"/>
        <v>1.0841190289806297</v>
      </c>
      <c r="E6" s="3">
        <f t="shared" si="0"/>
        <v>1.0879281086082713</v>
      </c>
      <c r="F6" s="3">
        <f>1</f>
        <v>1</v>
      </c>
      <c r="G6" s="4" t="s">
        <v>9</v>
      </c>
      <c r="H6" s="3">
        <v>-2.4552864023803678E-2</v>
      </c>
      <c r="I6" s="3">
        <v>-3.7704991277313242E-2</v>
      </c>
      <c r="J6" s="3">
        <v>-3.5934797121444512E-2</v>
      </c>
      <c r="K6" s="3">
        <v>-4.8020732042420751E-2</v>
      </c>
    </row>
    <row r="7" spans="1:11" ht="15.6" x14ac:dyDescent="0.3">
      <c r="A7" s="4" t="s">
        <v>9</v>
      </c>
      <c r="B7" s="3">
        <f t="shared" si="0"/>
        <v>1.0470613875890926</v>
      </c>
      <c r="C7" s="3">
        <f t="shared" si="0"/>
        <v>1.0992432517762771</v>
      </c>
      <c r="D7" s="3">
        <f t="shared" si="0"/>
        <v>1.086413851909954</v>
      </c>
      <c r="E7" s="3">
        <f t="shared" si="0"/>
        <v>1.0896160507625436</v>
      </c>
      <c r="F7" s="3">
        <f>1</f>
        <v>1</v>
      </c>
      <c r="G7" s="4" t="s">
        <v>8</v>
      </c>
      <c r="H7" s="3">
        <v>-2.3720844713273143E-2</v>
      </c>
      <c r="I7" s="3">
        <v>-6.4341970077921279E-2</v>
      </c>
      <c r="J7" s="3">
        <v>-6.8745560973573872E-2</v>
      </c>
      <c r="K7" s="3">
        <v>-8.3307153903244724E-2</v>
      </c>
    </row>
    <row r="8" spans="1:11" ht="15.6" x14ac:dyDescent="0.3">
      <c r="A8" s="4" t="s">
        <v>8</v>
      </c>
      <c r="B8" s="3">
        <f t="shared" si="0"/>
        <v>1.0478934068996233</v>
      </c>
      <c r="C8" s="3">
        <f t="shared" si="0"/>
        <v>1.0726062729756691</v>
      </c>
      <c r="D8" s="3">
        <f t="shared" si="0"/>
        <v>1.0536030880578247</v>
      </c>
      <c r="E8" s="3">
        <f t="shared" si="0"/>
        <v>1.0543296289017197</v>
      </c>
      <c r="F8" s="3">
        <f>1</f>
        <v>1</v>
      </c>
      <c r="G8" s="4" t="s">
        <v>7</v>
      </c>
      <c r="H8" s="3">
        <v>-2.8626612539510644E-2</v>
      </c>
      <c r="I8" s="3">
        <v>-7.5605612747110709E-2</v>
      </c>
      <c r="J8" s="3">
        <v>-7.4291003147445953E-2</v>
      </c>
      <c r="K8" s="3">
        <v>-9.576323432396168E-2</v>
      </c>
    </row>
    <row r="9" spans="1:11" ht="15.6" x14ac:dyDescent="0.3">
      <c r="A9" s="4" t="s">
        <v>7</v>
      </c>
      <c r="B9" s="3">
        <f t="shared" si="0"/>
        <v>1.0429876390733857</v>
      </c>
      <c r="C9" s="3">
        <f t="shared" si="0"/>
        <v>1.0613426303064797</v>
      </c>
      <c r="D9" s="3">
        <f t="shared" si="0"/>
        <v>1.0480576458839526</v>
      </c>
      <c r="E9" s="3">
        <f t="shared" si="0"/>
        <v>1.0418735484810029</v>
      </c>
      <c r="F9" s="3">
        <f>1</f>
        <v>1</v>
      </c>
      <c r="G9" s="4" t="s">
        <v>6</v>
      </c>
      <c r="H9" s="3">
        <v>-2.4924563271986465E-2</v>
      </c>
      <c r="I9" s="3">
        <v>-8.2650002514068649E-2</v>
      </c>
      <c r="J9" s="3">
        <v>-7.892645069244511E-2</v>
      </c>
      <c r="K9" s="3">
        <v>-0.12098595632965389</v>
      </c>
    </row>
    <row r="10" spans="1:11" ht="15.6" x14ac:dyDescent="0.3">
      <c r="A10" s="4" t="s">
        <v>6</v>
      </c>
      <c r="B10" s="3">
        <f t="shared" si="0"/>
        <v>1.0466896883409098</v>
      </c>
      <c r="C10" s="3">
        <f t="shared" si="0"/>
        <v>1.0542982405395218</v>
      </c>
      <c r="D10" s="3">
        <f t="shared" si="0"/>
        <v>1.0434221983389533</v>
      </c>
      <c r="E10" s="3">
        <f t="shared" si="0"/>
        <v>1.0166508264753107</v>
      </c>
      <c r="F10" s="3">
        <f>1</f>
        <v>1</v>
      </c>
      <c r="G10" s="4" t="s">
        <v>5</v>
      </c>
      <c r="H10" s="3">
        <v>-3.5544700274847262E-2</v>
      </c>
      <c r="I10" s="3">
        <v>-0.10136572994642926</v>
      </c>
      <c r="J10" s="3">
        <v>-0.11456120389489793</v>
      </c>
      <c r="K10" s="3">
        <v>-0.14890894185845802</v>
      </c>
    </row>
    <row r="11" spans="1:11" ht="15.6" x14ac:dyDescent="0.3">
      <c r="A11" s="4" t="s">
        <v>5</v>
      </c>
      <c r="B11" s="3">
        <f t="shared" si="0"/>
        <v>1.0360695513380491</v>
      </c>
      <c r="C11" s="3">
        <f t="shared" si="0"/>
        <v>1.0355825131071612</v>
      </c>
      <c r="D11" s="3">
        <f t="shared" si="0"/>
        <v>1.0077874451365005</v>
      </c>
      <c r="E11" s="3">
        <f t="shared" si="0"/>
        <v>0.98872784094650645</v>
      </c>
      <c r="F11" s="3">
        <f>1</f>
        <v>1</v>
      </c>
      <c r="G11" s="4" t="s">
        <v>4</v>
      </c>
      <c r="H11" s="3">
        <v>-0.11124515299664289</v>
      </c>
      <c r="I11" s="3">
        <v>-0.19101851663742309</v>
      </c>
      <c r="J11" s="3">
        <v>-0.17336299917454456</v>
      </c>
      <c r="K11" s="3">
        <v>-0.2045725145402382</v>
      </c>
    </row>
    <row r="12" spans="1:11" ht="15.6" x14ac:dyDescent="0.3">
      <c r="A12" s="4" t="s">
        <v>4</v>
      </c>
      <c r="B12" s="3">
        <f t="shared" si="0"/>
        <v>0.96036909861625341</v>
      </c>
      <c r="C12" s="3">
        <f t="shared" si="0"/>
        <v>0.94592972641616735</v>
      </c>
      <c r="D12" s="3">
        <f t="shared" si="0"/>
        <v>0.94898564985685396</v>
      </c>
      <c r="E12" s="3">
        <f t="shared" si="0"/>
        <v>0.93306426826472633</v>
      </c>
      <c r="F12" s="3">
        <f>1</f>
        <v>1</v>
      </c>
      <c r="G12" s="4" t="s">
        <v>3</v>
      </c>
      <c r="H12" s="3">
        <v>-0.10996016399854924</v>
      </c>
      <c r="I12" s="3">
        <v>-0.24406486261958377</v>
      </c>
      <c r="J12" s="3">
        <v>-0.21593527543059654</v>
      </c>
      <c r="K12" s="3">
        <v>-0.24247324771966847</v>
      </c>
    </row>
    <row r="13" spans="1:11" ht="15.6" x14ac:dyDescent="0.3">
      <c r="A13" s="4" t="s">
        <v>3</v>
      </c>
      <c r="B13" s="3">
        <f t="shared" si="0"/>
        <v>0.96165408761434712</v>
      </c>
      <c r="C13" s="3">
        <f t="shared" si="0"/>
        <v>0.89288338043400661</v>
      </c>
      <c r="D13" s="3">
        <f t="shared" si="0"/>
        <v>0.90641337360080199</v>
      </c>
      <c r="E13" s="3">
        <f t="shared" si="0"/>
        <v>0.895163535085296</v>
      </c>
      <c r="F13" s="3">
        <f>1</f>
        <v>1</v>
      </c>
      <c r="G13" s="4" t="s">
        <v>2</v>
      </c>
      <c r="H13" s="3">
        <v>-0.19437906727433918</v>
      </c>
      <c r="I13" s="3">
        <v>-0.35419498019306528</v>
      </c>
      <c r="J13" s="3">
        <v>-0.30695318455952531</v>
      </c>
      <c r="K13" s="3">
        <v>-0.30199329532321423</v>
      </c>
    </row>
    <row r="14" spans="1:11" ht="15.6" x14ac:dyDescent="0.3">
      <c r="A14" s="4" t="s">
        <v>2</v>
      </c>
      <c r="B14" s="3">
        <f>B$5+0.5*H13+0.4*H14+0.1*H15</f>
        <v>0.76628969891964915</v>
      </c>
      <c r="C14" s="3">
        <f>C$5+0.5*I13+0.4*I14+0.1*I15</f>
        <v>0.60418028036102145</v>
      </c>
      <c r="D14" s="3">
        <f>D$5+0.5*J13+0.4*J14+0.1*J15</f>
        <v>0.69884906920313017</v>
      </c>
      <c r="E14" s="3">
        <f>E$5+0.5*K13+0.4*K14+0.1*K15</f>
        <v>0.75500940966965779</v>
      </c>
      <c r="F14" s="3">
        <f>1</f>
        <v>1</v>
      </c>
      <c r="G14" s="4" t="s">
        <v>1</v>
      </c>
      <c r="H14" s="3">
        <v>-0.35519542768314233</v>
      </c>
      <c r="I14" s="3">
        <v>-0.64404824052102227</v>
      </c>
      <c r="J14" s="3">
        <v>-0.48268644008719941</v>
      </c>
      <c r="K14" s="3">
        <v>-0.43561118112385372</v>
      </c>
    </row>
    <row r="15" spans="1:11" ht="15.6" x14ac:dyDescent="0.3">
      <c r="A15" s="4" t="s">
        <v>1</v>
      </c>
      <c r="B15" s="3">
        <f>B$5+H14</f>
        <v>0.71641882392975398</v>
      </c>
      <c r="C15" s="3">
        <f>C$5+I14</f>
        <v>0.49290000253256816</v>
      </c>
      <c r="D15" s="3">
        <f>D$5+J14</f>
        <v>0.63966220894419912</v>
      </c>
      <c r="E15" s="3">
        <f>E$5+K14</f>
        <v>0.70202560168111083</v>
      </c>
      <c r="F15" s="3">
        <f>1</f>
        <v>1</v>
      </c>
      <c r="G15" s="4" t="s">
        <v>0</v>
      </c>
      <c r="H15" s="3">
        <v>-0.66056847982820732</v>
      </c>
      <c r="I15" s="3">
        <v>-0.98051176387627437</v>
      </c>
      <c r="J15" s="3">
        <v>-0.76948411513625958</v>
      </c>
      <c r="K15" s="3">
        <v>-0.57386253024157952</v>
      </c>
    </row>
    <row r="16" spans="1:11" ht="15.6" x14ac:dyDescent="0.3">
      <c r="A16" s="4" t="s">
        <v>0</v>
      </c>
      <c r="B16" s="3">
        <f>MAX(B5+H15,0.2)</f>
        <v>0.41104577178468904</v>
      </c>
      <c r="C16" s="3">
        <f>MAX(C5+I15,0.05)</f>
        <v>0.15643647917731607</v>
      </c>
      <c r="D16" s="3">
        <f t="shared" ref="D16:E16" si="1">MAX(D5+J15,0.05)</f>
        <v>0.35286453389513894</v>
      </c>
      <c r="E16" s="3">
        <f t="shared" si="1"/>
        <v>0.56377425256338498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3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24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1.4202092158817463</v>
      </c>
      <c r="C20" s="3">
        <f>1-(SUM(I20:I27)+0.5*I28+0.4*I29+0.1*I30)/10</f>
        <v>1.56736683757839</v>
      </c>
      <c r="D20" s="3">
        <f>1-(SUM(J20:J27)+0.5*J28+0.4*J29+0.1*J30)/10</f>
        <v>1.4980983374991821</v>
      </c>
      <c r="E20" s="3">
        <f>1-(SUM(K20:K27)+0.5*K28+0.4*K29+0.1*K30)/10</f>
        <v>1.4458383849283674</v>
      </c>
      <c r="F20" s="3">
        <f>1</f>
        <v>1</v>
      </c>
      <c r="G20" s="4" t="s">
        <v>10</v>
      </c>
      <c r="H20" s="3">
        <v>-0.25587568210911749</v>
      </c>
      <c r="I20" s="3">
        <v>-0.24058483510459724</v>
      </c>
      <c r="J20" s="3">
        <v>-0.21474152438823149</v>
      </c>
      <c r="K20" s="3">
        <v>-0.2069021782906259</v>
      </c>
    </row>
    <row r="21" spans="1:11" ht="15.6" x14ac:dyDescent="0.3">
      <c r="A21" s="4" t="s">
        <v>10</v>
      </c>
      <c r="B21" s="3">
        <f t="shared" ref="B21:E28" si="2">B$20+H20</f>
        <v>1.1643335337726288</v>
      </c>
      <c r="C21" s="3">
        <f t="shared" si="2"/>
        <v>1.3267820024737929</v>
      </c>
      <c r="D21" s="3">
        <f t="shared" si="2"/>
        <v>1.2833568131109505</v>
      </c>
      <c r="E21" s="3">
        <f t="shared" si="2"/>
        <v>1.2389362066377414</v>
      </c>
      <c r="F21" s="3">
        <f>1</f>
        <v>1</v>
      </c>
      <c r="G21" s="4" t="s">
        <v>9</v>
      </c>
      <c r="H21" s="3">
        <v>-0.2936420278516999</v>
      </c>
      <c r="I21" s="3">
        <v>-0.31662384986193487</v>
      </c>
      <c r="J21" s="3">
        <v>-0.27506895182708335</v>
      </c>
      <c r="K21" s="3">
        <v>-0.28828097225947841</v>
      </c>
    </row>
    <row r="22" spans="1:11" ht="15.6" x14ac:dyDescent="0.3">
      <c r="A22" s="4" t="s">
        <v>9</v>
      </c>
      <c r="B22" s="3">
        <f t="shared" si="2"/>
        <v>1.1265671880300463</v>
      </c>
      <c r="C22" s="3">
        <f t="shared" si="2"/>
        <v>1.2507429877164551</v>
      </c>
      <c r="D22" s="3">
        <f t="shared" si="2"/>
        <v>1.2230293856720986</v>
      </c>
      <c r="E22" s="3">
        <f t="shared" si="2"/>
        <v>1.157557412668889</v>
      </c>
      <c r="F22" s="3">
        <f>1</f>
        <v>1</v>
      </c>
      <c r="G22" s="4" t="s">
        <v>8</v>
      </c>
      <c r="H22" s="3">
        <v>-0.42566547297787621</v>
      </c>
      <c r="I22" s="3">
        <v>-0.51139045586010512</v>
      </c>
      <c r="J22" s="3">
        <v>-0.46285667283303539</v>
      </c>
      <c r="K22" s="3">
        <v>-0.43315951291882682</v>
      </c>
    </row>
    <row r="23" spans="1:11" ht="15.6" x14ac:dyDescent="0.3">
      <c r="A23" s="4" t="s">
        <v>8</v>
      </c>
      <c r="B23" s="3">
        <f t="shared" si="2"/>
        <v>0.99454374290387015</v>
      </c>
      <c r="C23" s="3">
        <f t="shared" si="2"/>
        <v>1.0559763817182848</v>
      </c>
      <c r="D23" s="3">
        <f t="shared" si="2"/>
        <v>1.0352416646661466</v>
      </c>
      <c r="E23" s="3">
        <f t="shared" si="2"/>
        <v>1.0126788720095405</v>
      </c>
      <c r="F23" s="3">
        <f>1</f>
        <v>1</v>
      </c>
      <c r="G23" s="4" t="s">
        <v>7</v>
      </c>
      <c r="H23" s="3">
        <v>-0.32710145557959408</v>
      </c>
      <c r="I23" s="3">
        <v>-0.40868010386469228</v>
      </c>
      <c r="J23" s="3">
        <v>-0.36153164209315053</v>
      </c>
      <c r="K23" s="3">
        <v>-0.37811984810158061</v>
      </c>
    </row>
    <row r="24" spans="1:11" ht="15.6" x14ac:dyDescent="0.3">
      <c r="A24" s="4" t="s">
        <v>7</v>
      </c>
      <c r="B24" s="3">
        <f t="shared" si="2"/>
        <v>1.0931077603021522</v>
      </c>
      <c r="C24" s="3">
        <f t="shared" si="2"/>
        <v>1.1586867337136977</v>
      </c>
      <c r="D24" s="3">
        <f t="shared" si="2"/>
        <v>1.1365666954060316</v>
      </c>
      <c r="E24" s="3">
        <f t="shared" si="2"/>
        <v>1.0677185368267867</v>
      </c>
      <c r="F24" s="3">
        <f>1</f>
        <v>1</v>
      </c>
      <c r="G24" s="4" t="s">
        <v>6</v>
      </c>
      <c r="H24" s="3">
        <v>-0.37752304696359179</v>
      </c>
      <c r="I24" s="3">
        <v>-0.5081759784942248</v>
      </c>
      <c r="J24" s="3">
        <v>-0.43218221116877831</v>
      </c>
      <c r="K24" s="3">
        <v>-0.44677606501714134</v>
      </c>
    </row>
    <row r="25" spans="1:11" ht="15.6" x14ac:dyDescent="0.3">
      <c r="A25" s="4" t="s">
        <v>6</v>
      </c>
      <c r="B25" s="3">
        <f t="shared" si="2"/>
        <v>1.0426861689181546</v>
      </c>
      <c r="C25" s="3">
        <f t="shared" si="2"/>
        <v>1.0591908590841652</v>
      </c>
      <c r="D25" s="3">
        <f t="shared" si="2"/>
        <v>1.0659161263304038</v>
      </c>
      <c r="E25" s="3">
        <f t="shared" si="2"/>
        <v>0.99906231991122607</v>
      </c>
      <c r="F25" s="3">
        <f>1</f>
        <v>1</v>
      </c>
      <c r="G25" s="4" t="s">
        <v>5</v>
      </c>
      <c r="H25" s="3">
        <v>-0.5007745806977365</v>
      </c>
      <c r="I25" s="3">
        <v>-0.5958957876001314</v>
      </c>
      <c r="J25" s="3">
        <v>-0.52034332371466852</v>
      </c>
      <c r="K25" s="3">
        <v>-0.487341363764143</v>
      </c>
    </row>
    <row r="26" spans="1:11" ht="15.6" x14ac:dyDescent="0.3">
      <c r="A26" s="4" t="s">
        <v>5</v>
      </c>
      <c r="B26" s="3">
        <f t="shared" si="2"/>
        <v>0.91943463518400981</v>
      </c>
      <c r="C26" s="3">
        <f t="shared" si="2"/>
        <v>0.97147104997825862</v>
      </c>
      <c r="D26" s="3">
        <f t="shared" si="2"/>
        <v>0.97775501378451357</v>
      </c>
      <c r="E26" s="3">
        <f t="shared" si="2"/>
        <v>0.95849702116422431</v>
      </c>
      <c r="F26" s="3">
        <f>1</f>
        <v>1</v>
      </c>
      <c r="G26" s="4" t="s">
        <v>4</v>
      </c>
      <c r="H26" s="3">
        <v>-0.557778232743256</v>
      </c>
      <c r="I26" s="3">
        <v>-0.76721722963025973</v>
      </c>
      <c r="J26" s="3">
        <v>-0.68978892495789401</v>
      </c>
      <c r="K26" s="3">
        <v>-0.64029903269636068</v>
      </c>
    </row>
    <row r="27" spans="1:11" ht="15.6" x14ac:dyDescent="0.3">
      <c r="A27" s="4" t="s">
        <v>4</v>
      </c>
      <c r="B27" s="3">
        <f t="shared" si="2"/>
        <v>0.86243098313849031</v>
      </c>
      <c r="C27" s="3">
        <f t="shared" si="2"/>
        <v>0.80014960794813028</v>
      </c>
      <c r="D27" s="3">
        <f t="shared" si="2"/>
        <v>0.80830941254128807</v>
      </c>
      <c r="E27" s="3">
        <f t="shared" si="2"/>
        <v>0.80553935223200668</v>
      </c>
      <c r="F27" s="3">
        <f>1</f>
        <v>1</v>
      </c>
      <c r="G27" s="4" t="s">
        <v>3</v>
      </c>
      <c r="H27" s="3">
        <v>-0.6230268420566375</v>
      </c>
      <c r="I27" s="3">
        <v>-0.95142431170901387</v>
      </c>
      <c r="J27" s="3">
        <v>-0.85070099081751216</v>
      </c>
      <c r="K27" s="3">
        <v>-0.72337546613554604</v>
      </c>
    </row>
    <row r="28" spans="1:11" ht="15.6" x14ac:dyDescent="0.3">
      <c r="A28" s="4" t="s">
        <v>3</v>
      </c>
      <c r="B28" s="3">
        <f t="shared" si="2"/>
        <v>0.79718237382510881</v>
      </c>
      <c r="C28" s="3">
        <f t="shared" si="2"/>
        <v>0.61594252586937615</v>
      </c>
      <c r="D28" s="3">
        <f t="shared" si="2"/>
        <v>0.64739734668166993</v>
      </c>
      <c r="E28" s="3">
        <f t="shared" si="2"/>
        <v>0.72246291879282132</v>
      </c>
      <c r="F28" s="3">
        <f>1</f>
        <v>1</v>
      </c>
      <c r="G28" s="4" t="s">
        <v>2</v>
      </c>
      <c r="H28" s="3">
        <v>-0.73250519479853471</v>
      </c>
      <c r="I28" s="3">
        <v>-1.1565843963598184</v>
      </c>
      <c r="J28" s="3">
        <v>-1.0337945880118986</v>
      </c>
      <c r="K28" s="3">
        <v>-0.81423579676571844</v>
      </c>
    </row>
    <row r="29" spans="1:11" ht="15.6" x14ac:dyDescent="0.3">
      <c r="A29" s="4" t="s">
        <v>2</v>
      </c>
      <c r="B29" s="3">
        <f>B$20+0.5*H28+0.4*H29+0.1*H30</f>
        <v>0.5795043980437935</v>
      </c>
      <c r="C29" s="3">
        <f>C$20+0.5*I28+0.4*I29+0.1*I30+0.1</f>
        <v>0.29369101391944835</v>
      </c>
      <c r="D29" s="3">
        <f>D$20+0.5*J28+0.4*J29+0.1*J30</f>
        <v>0.32432920430771495</v>
      </c>
      <c r="E29" s="3">
        <f>E$20+0.5*K28+0.4*K29+0.1*K30</f>
        <v>0.59170897482839646</v>
      </c>
      <c r="F29" s="3">
        <f>1</f>
        <v>1</v>
      </c>
      <c r="G29" s="4" t="s">
        <v>1</v>
      </c>
      <c r="H29" s="3">
        <v>-0.90072339429497816</v>
      </c>
      <c r="I29" s="3">
        <v>-1.5439123302571407</v>
      </c>
      <c r="J29" s="3">
        <v>-1.2737731401522943</v>
      </c>
      <c r="K29" s="3">
        <v>-0.87020650390823673</v>
      </c>
    </row>
    <row r="30" spans="1:11" ht="15.6" x14ac:dyDescent="0.3">
      <c r="A30" s="4" t="s">
        <v>1</v>
      </c>
      <c r="B30" s="3">
        <f>B$20+H29</f>
        <v>0.51948582158676815</v>
      </c>
      <c r="C30" s="3">
        <f>MAX(C$20+I29,0.15)</f>
        <v>0.15</v>
      </c>
      <c r="D30" s="3">
        <f>D$20+J29</f>
        <v>0.22432519734688783</v>
      </c>
      <c r="E30" s="3">
        <f>E$20+K29</f>
        <v>0.57563188102013063</v>
      </c>
      <c r="F30" s="3">
        <f>1</f>
        <v>1</v>
      </c>
      <c r="G30" s="4" t="s">
        <v>0</v>
      </c>
      <c r="H30" s="3">
        <v>-1.1416286272069414</v>
      </c>
      <c r="I30" s="3">
        <v>-1.7781869337617613</v>
      </c>
      <c r="J30" s="3">
        <v>-1.4736258312460015</v>
      </c>
      <c r="K30" s="3">
        <v>-0.98928910153817007</v>
      </c>
    </row>
    <row r="31" spans="1:11" ht="15.6" x14ac:dyDescent="0.3">
      <c r="A31" s="4" t="s">
        <v>0</v>
      </c>
      <c r="B31" s="3">
        <f>MAX(B20+H30,0.2)</f>
        <v>0.27858058867480495</v>
      </c>
      <c r="C31" s="3">
        <f>MAX(C20+I30,0.1)</f>
        <v>0.1</v>
      </c>
      <c r="D31" s="3">
        <f>MAX(D20+J30,0.1)</f>
        <v>0.1</v>
      </c>
      <c r="E31" s="3">
        <f>MAX(E20+K30,0.1)</f>
        <v>0.45654928339019729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26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1.0018249936043615</v>
      </c>
      <c r="C35" s="3">
        <f>1-(SUM(I35:I42)+0.5*I43+0.4*I44+0.1*I45)/10</f>
        <v>1.0446739286173541</v>
      </c>
      <c r="D35" s="3">
        <f>1-(SUM(J35:J42)+0.5*J43+0.4*J44+0.1*J45)/10</f>
        <v>1.0069472277061648</v>
      </c>
      <c r="E35" s="3">
        <f>1-(SUM(K35:K42)+0.5*K43+0.4*K44+0.1*K45)/10</f>
        <v>1.0739674435631914</v>
      </c>
      <c r="F35" s="3">
        <f>1</f>
        <v>1</v>
      </c>
      <c r="G35" s="4" t="s">
        <v>10</v>
      </c>
      <c r="H35" s="3">
        <v>-1.1522986971407011E-2</v>
      </c>
      <c r="I35" s="3">
        <v>-1.8512110532129082E-2</v>
      </c>
      <c r="J35" s="3">
        <v>-1.0605892408634153E-2</v>
      </c>
      <c r="K35" s="3">
        <v>-3.0085979066768347E-2</v>
      </c>
    </row>
    <row r="36" spans="1:11" ht="15.6" x14ac:dyDescent="0.3">
      <c r="A36" s="4" t="s">
        <v>10</v>
      </c>
      <c r="B36" s="3">
        <f t="shared" ref="B36:E43" si="3">B$35+H35</f>
        <v>0.99030200663295453</v>
      </c>
      <c r="C36" s="3">
        <f t="shared" si="3"/>
        <v>1.026161818085225</v>
      </c>
      <c r="D36" s="3">
        <f t="shared" si="3"/>
        <v>0.99634133529753066</v>
      </c>
      <c r="E36" s="3">
        <f t="shared" si="3"/>
        <v>1.0438814644964232</v>
      </c>
      <c r="F36" s="3">
        <f>1</f>
        <v>1</v>
      </c>
      <c r="G36" s="4" t="s">
        <v>9</v>
      </c>
      <c r="H36" s="3">
        <v>1.1045784337191873E-2</v>
      </c>
      <c r="I36" s="3">
        <v>-1.9722721245164519E-2</v>
      </c>
      <c r="J36" s="3">
        <v>-5.6319497875442189E-3</v>
      </c>
      <c r="K36" s="3">
        <v>-3.2023561067162275E-2</v>
      </c>
    </row>
    <row r="37" spans="1:11" ht="15.6" x14ac:dyDescent="0.3">
      <c r="A37" s="4" t="s">
        <v>9</v>
      </c>
      <c r="B37" s="3">
        <f t="shared" si="3"/>
        <v>1.0128707779415533</v>
      </c>
      <c r="C37" s="3">
        <f t="shared" si="3"/>
        <v>1.0249512073721896</v>
      </c>
      <c r="D37" s="3">
        <f t="shared" si="3"/>
        <v>1.0013152779186207</v>
      </c>
      <c r="E37" s="3">
        <f t="shared" si="3"/>
        <v>1.0419438824960292</v>
      </c>
      <c r="F37" s="3">
        <f>1</f>
        <v>1</v>
      </c>
      <c r="G37" s="4" t="s">
        <v>8</v>
      </c>
      <c r="H37" s="3">
        <v>4.9359946061526855E-2</v>
      </c>
      <c r="I37" s="3">
        <v>7.5227025898668169E-3</v>
      </c>
      <c r="J37" s="3">
        <v>2.7990094481000961E-2</v>
      </c>
      <c r="K37" s="3">
        <v>-1.7333887802456975E-2</v>
      </c>
    </row>
    <row r="38" spans="1:11" ht="15.6" x14ac:dyDescent="0.3">
      <c r="A38" s="4" t="s">
        <v>8</v>
      </c>
      <c r="B38" s="3">
        <f t="shared" si="3"/>
        <v>1.0511849396658883</v>
      </c>
      <c r="C38" s="3">
        <f t="shared" si="3"/>
        <v>1.0521966312072208</v>
      </c>
      <c r="D38" s="3">
        <f t="shared" si="3"/>
        <v>1.0349373221871658</v>
      </c>
      <c r="E38" s="3">
        <f t="shared" si="3"/>
        <v>1.0566335557607345</v>
      </c>
      <c r="F38" s="3">
        <f>1</f>
        <v>1</v>
      </c>
      <c r="G38" s="4" t="s">
        <v>7</v>
      </c>
      <c r="H38" s="3">
        <v>2.8349708995264119E-2</v>
      </c>
      <c r="I38" s="3">
        <v>-2.5417415993486625E-2</v>
      </c>
      <c r="J38" s="3">
        <v>6.2653728430885633E-3</v>
      </c>
      <c r="K38" s="3">
        <v>-5.1344728379109424E-2</v>
      </c>
    </row>
    <row r="39" spans="1:11" ht="15.6" x14ac:dyDescent="0.3">
      <c r="A39" s="4" t="s">
        <v>7</v>
      </c>
      <c r="B39" s="3">
        <f t="shared" si="3"/>
        <v>1.0301747025996255</v>
      </c>
      <c r="C39" s="3">
        <f t="shared" si="3"/>
        <v>1.0192565126238675</v>
      </c>
      <c r="D39" s="3">
        <f t="shared" si="3"/>
        <v>1.0132126005492534</v>
      </c>
      <c r="E39" s="3">
        <f t="shared" si="3"/>
        <v>1.0226227151840819</v>
      </c>
      <c r="F39" s="3">
        <f>1</f>
        <v>1</v>
      </c>
      <c r="G39" s="4" t="s">
        <v>6</v>
      </c>
      <c r="H39" s="3">
        <v>3.3482280921028576E-2</v>
      </c>
      <c r="I39" s="3">
        <v>-2.1989357844069718E-2</v>
      </c>
      <c r="J39" s="3">
        <v>1.3597343636404E-2</v>
      </c>
      <c r="K39" s="3">
        <v>-6.225582809165691E-2</v>
      </c>
    </row>
    <row r="40" spans="1:11" ht="15.6" x14ac:dyDescent="0.3">
      <c r="A40" s="4" t="s">
        <v>6</v>
      </c>
      <c r="B40" s="3">
        <f t="shared" si="3"/>
        <v>1.0353072745253902</v>
      </c>
      <c r="C40" s="3">
        <f t="shared" si="3"/>
        <v>1.0226845707732843</v>
      </c>
      <c r="D40" s="3">
        <f t="shared" si="3"/>
        <v>1.0205445713425689</v>
      </c>
      <c r="E40" s="3">
        <f t="shared" si="3"/>
        <v>1.0117116154715344</v>
      </c>
      <c r="F40" s="3">
        <f>1</f>
        <v>1</v>
      </c>
      <c r="G40" s="4" t="s">
        <v>5</v>
      </c>
      <c r="H40" s="3">
        <v>6.0772777993507596E-2</v>
      </c>
      <c r="I40" s="3">
        <v>-5.4639751742436371E-3</v>
      </c>
      <c r="J40" s="3">
        <v>2.8797893264244551E-2</v>
      </c>
      <c r="K40" s="3">
        <v>-6.1277683725873944E-2</v>
      </c>
    </row>
    <row r="41" spans="1:11" ht="15.6" x14ac:dyDescent="0.3">
      <c r="A41" s="4" t="s">
        <v>5</v>
      </c>
      <c r="B41" s="3">
        <f t="shared" si="3"/>
        <v>1.0625977715978692</v>
      </c>
      <c r="C41" s="3">
        <f t="shared" si="3"/>
        <v>1.0392099534431105</v>
      </c>
      <c r="D41" s="3">
        <f t="shared" si="3"/>
        <v>1.0357451209704094</v>
      </c>
      <c r="E41" s="3">
        <f t="shared" si="3"/>
        <v>1.0126897598373175</v>
      </c>
      <c r="F41" s="3">
        <f>1</f>
        <v>1</v>
      </c>
      <c r="G41" s="4" t="s">
        <v>4</v>
      </c>
      <c r="H41" s="3">
        <v>-8.6525112435650794E-3</v>
      </c>
      <c r="I41" s="3">
        <v>-6.109009961775768E-2</v>
      </c>
      <c r="J41" s="3">
        <v>-2.1560061252769097E-3</v>
      </c>
      <c r="K41" s="3">
        <v>-0.10303498632581119</v>
      </c>
    </row>
    <row r="42" spans="1:11" ht="15.6" x14ac:dyDescent="0.3">
      <c r="A42" s="4" t="s">
        <v>4</v>
      </c>
      <c r="B42" s="3">
        <f t="shared" si="3"/>
        <v>0.99317248236079647</v>
      </c>
      <c r="C42" s="3">
        <f t="shared" si="3"/>
        <v>0.9835838289995964</v>
      </c>
      <c r="D42" s="3">
        <f t="shared" si="3"/>
        <v>1.0047912215808878</v>
      </c>
      <c r="E42" s="3">
        <f t="shared" si="3"/>
        <v>0.9709324572373802</v>
      </c>
      <c r="F42" s="3">
        <f>1</f>
        <v>1</v>
      </c>
      <c r="G42" s="4" t="s">
        <v>3</v>
      </c>
      <c r="H42" s="3">
        <v>-3.4993545725242513E-2</v>
      </c>
      <c r="I42" s="3">
        <v>-9.1875605303334398E-2</v>
      </c>
      <c r="J42" s="3">
        <v>-2.4385568386468284E-2</v>
      </c>
      <c r="K42" s="3">
        <v>-0.14012267197785422</v>
      </c>
    </row>
    <row r="43" spans="1:11" ht="15.6" x14ac:dyDescent="0.3">
      <c r="A43" s="4" t="s">
        <v>3</v>
      </c>
      <c r="B43" s="3">
        <f t="shared" si="3"/>
        <v>0.96683144787911901</v>
      </c>
      <c r="C43" s="3">
        <f t="shared" si="3"/>
        <v>0.9527983233140197</v>
      </c>
      <c r="D43" s="3">
        <f t="shared" si="3"/>
        <v>0.98256165931969652</v>
      </c>
      <c r="E43" s="3">
        <f t="shared" si="3"/>
        <v>0.93384477158533719</v>
      </c>
      <c r="F43" s="3">
        <f>1</f>
        <v>1</v>
      </c>
      <c r="G43" s="4" t="s">
        <v>2</v>
      </c>
      <c r="H43" s="3">
        <v>-8.886837304008216E-2</v>
      </c>
      <c r="I43" s="3">
        <v>-0.14562558426390176</v>
      </c>
      <c r="J43" s="3">
        <v>-6.2718049129040748E-2</v>
      </c>
      <c r="K43" s="3">
        <v>-0.19989302678701018</v>
      </c>
    </row>
    <row r="44" spans="1:11" ht="15.6" x14ac:dyDescent="0.3">
      <c r="A44" s="4" t="s">
        <v>2</v>
      </c>
      <c r="B44" s="3">
        <f>B$35+0.5*H43+0.4*H44+0.1*H45</f>
        <v>0.85573360319244263</v>
      </c>
      <c r="C44" s="3">
        <f>C$35+0.5*I43+0.4*I44+0.1*I45</f>
        <v>0.83448322556413246</v>
      </c>
      <c r="D44" s="3">
        <f>D$35+0.5*J43+0.4*J44+0.1*J45</f>
        <v>0.90360366312770257</v>
      </c>
      <c r="E44" s="3">
        <f>E$35+0.5*K43+0.4*K44+0.1*K45</f>
        <v>0.83177233436797138</v>
      </c>
      <c r="F44" s="3">
        <f>1</f>
        <v>1</v>
      </c>
      <c r="G44" s="4" t="s">
        <v>1</v>
      </c>
      <c r="H44" s="3">
        <v>-0.16369051187540135</v>
      </c>
      <c r="I44" s="3">
        <v>-0.23258110391714742</v>
      </c>
      <c r="J44" s="3">
        <v>-0.107296823757907</v>
      </c>
      <c r="K44" s="3">
        <v>-0.25583646761785722</v>
      </c>
    </row>
    <row r="45" spans="1:11" ht="15.6" x14ac:dyDescent="0.3">
      <c r="A45" s="4" t="s">
        <v>1</v>
      </c>
      <c r="B45" s="3">
        <f>B$35+H44</f>
        <v>0.83813448172896021</v>
      </c>
      <c r="C45" s="3">
        <f>C$35+I44</f>
        <v>0.81209282470020661</v>
      </c>
      <c r="D45" s="3">
        <f>D$35+J44</f>
        <v>0.89965040394825779</v>
      </c>
      <c r="E45" s="3">
        <f>E$35+K44</f>
        <v>0.81813097594533413</v>
      </c>
      <c r="F45" s="3">
        <f>1</f>
        <v>1</v>
      </c>
      <c r="G45" s="4" t="s">
        <v>0</v>
      </c>
      <c r="H45" s="3">
        <v>-0.36180999141717252</v>
      </c>
      <c r="I45" s="3">
        <v>-0.44345469354411726</v>
      </c>
      <c r="J45" s="3">
        <v>-0.29065810510779155</v>
      </c>
      <c r="K45" s="3">
        <v>-0.39914008754571922</v>
      </c>
    </row>
    <row r="46" spans="1:11" ht="15.6" x14ac:dyDescent="0.3">
      <c r="A46" s="4" t="s">
        <v>0</v>
      </c>
      <c r="B46" s="3">
        <f>MAX(B35+H45,0.2)</f>
        <v>0.64001500218718899</v>
      </c>
      <c r="C46" s="3">
        <f>MAX(C35+I45,0.2)</f>
        <v>0.60121923507323682</v>
      </c>
      <c r="D46" s="3">
        <f>MAX(D35+J45,0.2)</f>
        <v>0.7162891225983733</v>
      </c>
      <c r="E46" s="3">
        <f>MAX(E35+K45,0.2)</f>
        <v>0.67482735601747224</v>
      </c>
      <c r="F46" s="3">
        <f>1</f>
        <v>1</v>
      </c>
    </row>
    <row r="47" spans="1:11" ht="16.2" thickBot="1" x14ac:dyDescent="0.35">
      <c r="A47" s="4"/>
      <c r="B47" s="3"/>
      <c r="C47" s="3"/>
      <c r="D47" s="3"/>
      <c r="E47" s="3"/>
      <c r="F47" s="3"/>
    </row>
    <row r="48" spans="1:11" ht="16.8" thickTop="1" thickBot="1" x14ac:dyDescent="0.35">
      <c r="A48" s="6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57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0.7205125688134022</v>
      </c>
      <c r="C50" s="3">
        <f>1-(SUM(I50:I57)+0.5*I58+0.4*I59+0.1*I60)/10</f>
        <v>0.78531170196201439</v>
      </c>
      <c r="D50" s="3">
        <f>1-(SUM(J50:J57)+0.5*J58+0.4*J59+0.1*J60)/10</f>
        <v>0.83875687975745805</v>
      </c>
      <c r="E50" s="3">
        <f>1-(SUM(K50:K57)+0.5*K58+0.4*K59+0.1*K60)/10</f>
        <v>0.99657044817401386</v>
      </c>
      <c r="F50" s="3">
        <f>1</f>
        <v>1</v>
      </c>
      <c r="G50" s="4" t="s">
        <v>10</v>
      </c>
      <c r="H50" s="3">
        <v>5.2703491683318393E-2</v>
      </c>
      <c r="I50" s="3">
        <v>5.9634837412763202E-2</v>
      </c>
      <c r="J50" s="3">
        <v>5.0143583553743841E-2</v>
      </c>
      <c r="K50" s="3">
        <v>1.2345280356342718E-2</v>
      </c>
    </row>
    <row r="51" spans="1:11" ht="15.6" x14ac:dyDescent="0.3">
      <c r="A51" s="4" t="s">
        <v>10</v>
      </c>
      <c r="B51" s="3">
        <f t="shared" ref="B51:E58" si="4">B$50+H50</f>
        <v>0.77321606049672065</v>
      </c>
      <c r="C51" s="3">
        <f t="shared" si="4"/>
        <v>0.84494653937477759</v>
      </c>
      <c r="D51" s="3">
        <f t="shared" si="4"/>
        <v>0.88890046331120187</v>
      </c>
      <c r="E51" s="3">
        <f t="shared" si="4"/>
        <v>1.0089157285303565</v>
      </c>
      <c r="F51" s="3">
        <f>1</f>
        <v>1</v>
      </c>
      <c r="G51" s="4" t="s">
        <v>9</v>
      </c>
      <c r="H51" s="3">
        <v>0.10618106892203612</v>
      </c>
      <c r="I51" s="3">
        <v>8.9821245305918146E-2</v>
      </c>
      <c r="J51" s="3">
        <v>7.1169880226515617E-2</v>
      </c>
      <c r="K51" s="3">
        <v>2.672670529645782E-2</v>
      </c>
    </row>
    <row r="52" spans="1:11" ht="15.6" x14ac:dyDescent="0.3">
      <c r="A52" s="4" t="s">
        <v>9</v>
      </c>
      <c r="B52" s="3">
        <f t="shared" si="4"/>
        <v>0.82669363773543836</v>
      </c>
      <c r="C52" s="3">
        <f t="shared" si="4"/>
        <v>0.87513294726793256</v>
      </c>
      <c r="D52" s="3">
        <f t="shared" si="4"/>
        <v>0.90992675998397365</v>
      </c>
      <c r="E52" s="3">
        <f t="shared" si="4"/>
        <v>1.0232971534704718</v>
      </c>
      <c r="F52" s="3">
        <f>1</f>
        <v>1</v>
      </c>
      <c r="G52" s="4" t="s">
        <v>8</v>
      </c>
      <c r="H52" s="3">
        <v>0.20922756711544749</v>
      </c>
      <c r="I52" s="3">
        <v>0.167557022727477</v>
      </c>
      <c r="J52" s="3">
        <v>0.13364919747895446</v>
      </c>
      <c r="K52" s="3">
        <v>3.1410483105162736E-2</v>
      </c>
    </row>
    <row r="53" spans="1:11" ht="15.6" x14ac:dyDescent="0.3">
      <c r="A53" s="4" t="s">
        <v>8</v>
      </c>
      <c r="B53" s="3">
        <f t="shared" si="4"/>
        <v>0.92974013592884974</v>
      </c>
      <c r="C53" s="3">
        <f t="shared" si="4"/>
        <v>0.95286872468949135</v>
      </c>
      <c r="D53" s="3">
        <f t="shared" si="4"/>
        <v>0.97240607723641248</v>
      </c>
      <c r="E53" s="3">
        <f t="shared" si="4"/>
        <v>1.0279809312791766</v>
      </c>
      <c r="F53" s="3">
        <f>1</f>
        <v>1</v>
      </c>
      <c r="G53" s="4" t="s">
        <v>7</v>
      </c>
      <c r="H53" s="3">
        <v>0.26315002208552113</v>
      </c>
      <c r="I53" s="3">
        <v>0.18216166254385888</v>
      </c>
      <c r="J53" s="3">
        <v>0.14332497599124971</v>
      </c>
      <c r="K53" s="3">
        <v>3.7803953547289694E-2</v>
      </c>
    </row>
    <row r="54" spans="1:11" ht="15.6" x14ac:dyDescent="0.3">
      <c r="A54" s="4" t="s">
        <v>7</v>
      </c>
      <c r="B54" s="3">
        <f t="shared" si="4"/>
        <v>0.98366259089892338</v>
      </c>
      <c r="C54" s="3">
        <f t="shared" si="4"/>
        <v>0.96747336450587329</v>
      </c>
      <c r="D54" s="3">
        <f t="shared" si="4"/>
        <v>0.98208185574870777</v>
      </c>
      <c r="E54" s="3">
        <f t="shared" si="4"/>
        <v>1.0343744017213035</v>
      </c>
      <c r="F54" s="3">
        <f>1</f>
        <v>1</v>
      </c>
      <c r="G54" s="4" t="s">
        <v>6</v>
      </c>
      <c r="H54" s="3">
        <v>0.31308199775972811</v>
      </c>
      <c r="I54" s="3">
        <v>0.25077379102527286</v>
      </c>
      <c r="J54" s="3">
        <v>0.19931903052427674</v>
      </c>
      <c r="K54" s="3">
        <v>4.689927084572873E-2</v>
      </c>
    </row>
    <row r="55" spans="1:11" ht="15.6" x14ac:dyDescent="0.3">
      <c r="A55" s="4" t="s">
        <v>6</v>
      </c>
      <c r="B55" s="3">
        <f t="shared" si="4"/>
        <v>1.0335945665731303</v>
      </c>
      <c r="C55" s="3">
        <f t="shared" si="4"/>
        <v>1.0360854929872874</v>
      </c>
      <c r="D55" s="3">
        <f t="shared" si="4"/>
        <v>1.0380759102817347</v>
      </c>
      <c r="E55" s="3">
        <f t="shared" si="4"/>
        <v>1.0434697190197426</v>
      </c>
      <c r="F55" s="3">
        <f>1</f>
        <v>1</v>
      </c>
      <c r="G55" s="4" t="s">
        <v>5</v>
      </c>
      <c r="H55" s="3">
        <v>0.39398464001093175</v>
      </c>
      <c r="I55" s="3">
        <v>0.30916198768547748</v>
      </c>
      <c r="J55" s="3">
        <v>0.24142263100577385</v>
      </c>
      <c r="K55" s="3">
        <v>3.0418744895885232E-2</v>
      </c>
    </row>
    <row r="56" spans="1:11" ht="15.6" x14ac:dyDescent="0.3">
      <c r="A56" s="4" t="s">
        <v>5</v>
      </c>
      <c r="B56" s="3">
        <f t="shared" si="4"/>
        <v>1.1144972088243339</v>
      </c>
      <c r="C56" s="3">
        <f t="shared" si="4"/>
        <v>1.0944736896474918</v>
      </c>
      <c r="D56" s="3">
        <f t="shared" si="4"/>
        <v>1.0801795107632319</v>
      </c>
      <c r="E56" s="3">
        <f t="shared" si="4"/>
        <v>1.0269891930698991</v>
      </c>
      <c r="F56" s="3">
        <f>1</f>
        <v>1</v>
      </c>
      <c r="G56" s="4" t="s">
        <v>4</v>
      </c>
      <c r="H56" s="3">
        <v>0.36720848465439349</v>
      </c>
      <c r="I56" s="3">
        <v>0.3119977573978937</v>
      </c>
      <c r="J56" s="3">
        <v>0.23811044316254912</v>
      </c>
      <c r="K56" s="3">
        <v>2.8216878622712296E-2</v>
      </c>
    </row>
    <row r="57" spans="1:11" ht="15.6" x14ac:dyDescent="0.3">
      <c r="A57" s="4" t="s">
        <v>4</v>
      </c>
      <c r="B57" s="3">
        <f t="shared" si="4"/>
        <v>1.0877210534677957</v>
      </c>
      <c r="C57" s="3">
        <f t="shared" si="4"/>
        <v>1.097309459359908</v>
      </c>
      <c r="D57" s="3">
        <f t="shared" si="4"/>
        <v>1.0768673229200072</v>
      </c>
      <c r="E57" s="3">
        <f t="shared" si="4"/>
        <v>1.0247873267967262</v>
      </c>
      <c r="F57" s="3">
        <f>1</f>
        <v>1</v>
      </c>
      <c r="G57" s="4" t="s">
        <v>3</v>
      </c>
      <c r="H57" s="3">
        <v>0.52349619521904722</v>
      </c>
      <c r="I57" s="3">
        <v>0.41584032541584143</v>
      </c>
      <c r="J57" s="3">
        <v>0.30960331331230995</v>
      </c>
      <c r="K57" s="3">
        <v>1.0247235000865636E-2</v>
      </c>
    </row>
    <row r="58" spans="1:11" ht="15.6" x14ac:dyDescent="0.3">
      <c r="A58" s="4" t="s">
        <v>3</v>
      </c>
      <c r="B58" s="3">
        <f t="shared" si="4"/>
        <v>1.2440087640324493</v>
      </c>
      <c r="C58" s="3">
        <f t="shared" si="4"/>
        <v>1.2011520273778558</v>
      </c>
      <c r="D58" s="3">
        <f t="shared" si="4"/>
        <v>1.148360193069768</v>
      </c>
      <c r="E58" s="3">
        <f t="shared" si="4"/>
        <v>1.0068176831748794</v>
      </c>
      <c r="F58" s="3">
        <f>1</f>
        <v>1</v>
      </c>
      <c r="G58" s="4" t="s">
        <v>2</v>
      </c>
      <c r="H58" s="3">
        <v>0.55985177920361973</v>
      </c>
      <c r="I58" s="3">
        <v>0.45192301545136621</v>
      </c>
      <c r="J58" s="3">
        <v>0.31106341661237324</v>
      </c>
      <c r="K58" s="3">
        <v>-0.10140039987800539</v>
      </c>
    </row>
    <row r="59" spans="1:11" ht="15.6" x14ac:dyDescent="0.3">
      <c r="A59" s="4" t="s">
        <v>2</v>
      </c>
      <c r="B59" s="3">
        <f>B$50+0.5*H58+0.4*H59+0.1*H60</f>
        <v>1.2863534132289571</v>
      </c>
      <c r="C59" s="3">
        <f>C$50+0.5*I58+0.4*I59+0.1*I60</f>
        <v>1.145246052827368</v>
      </c>
      <c r="D59" s="3">
        <f>D$50+0.5*J58+0.4*J59+0.1*J60</f>
        <v>1.0644450269275043</v>
      </c>
      <c r="E59" s="3">
        <f>E$50+0.5*K58+0.4*K59+0.1*K60</f>
        <v>0.80679741476343014</v>
      </c>
      <c r="F59" s="3">
        <f>1</f>
        <v>1</v>
      </c>
      <c r="G59" s="4" t="s">
        <v>1</v>
      </c>
      <c r="H59" s="3">
        <v>0.62051107220817048</v>
      </c>
      <c r="I59" s="3">
        <v>0.33297082243545123</v>
      </c>
      <c r="J59" s="3">
        <v>0.19718634996039305</v>
      </c>
      <c r="K59" s="3">
        <v>-0.22040956725198246</v>
      </c>
    </row>
    <row r="60" spans="1:11" ht="15.6" x14ac:dyDescent="0.3">
      <c r="A60" s="4" t="s">
        <v>1</v>
      </c>
      <c r="B60" s="3">
        <f>B$50+H59</f>
        <v>1.3410236410215726</v>
      </c>
      <c r="C60" s="3">
        <f>C$50+I59</f>
        <v>1.1182825243974657</v>
      </c>
      <c r="D60" s="3">
        <f>D$50+J59</f>
        <v>1.035943229717851</v>
      </c>
      <c r="E60" s="3">
        <f>E$50+K59</f>
        <v>0.77616088092203139</v>
      </c>
      <c r="F60" s="3">
        <f>1</f>
        <v>1</v>
      </c>
      <c r="G60" s="4" t="s">
        <v>0</v>
      </c>
      <c r="H60" s="3">
        <v>0.37710525930476751</v>
      </c>
      <c r="I60" s="3">
        <v>7.8451416549009563E-3</v>
      </c>
      <c r="J60" s="3">
        <v>-8.7181011202977485E-2</v>
      </c>
      <c r="K60" s="3">
        <v>-0.50909006570788073</v>
      </c>
    </row>
    <row r="61" spans="1:11" ht="15.6" x14ac:dyDescent="0.3">
      <c r="A61" s="4" t="s">
        <v>0</v>
      </c>
      <c r="B61" s="3">
        <f>MAX(B50+H60,0.1)</f>
        <v>1.0976178281181697</v>
      </c>
      <c r="C61" s="3">
        <f>MAX(C50+I60,0.12)</f>
        <v>0.7931568436169153</v>
      </c>
      <c r="D61" s="3">
        <f>MAX(D50+J60,0.12)</f>
        <v>0.75157586855448055</v>
      </c>
      <c r="E61" s="3">
        <f>MAX(E50+K60,0.2)</f>
        <v>0.48748038246613312</v>
      </c>
      <c r="F61" s="3">
        <f>1</f>
        <v>1</v>
      </c>
    </row>
    <row r="62" spans="1:11" ht="15" thickBot="1" x14ac:dyDescent="0.35">
      <c r="B62" s="2"/>
      <c r="C62" s="2"/>
      <c r="D62" s="2"/>
      <c r="E62" s="2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61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0.78739102875190881</v>
      </c>
      <c r="C65" s="3">
        <f>1-(SUM(I65:I72)+0.5*I73+0.4*I74+0.1*I75)/10</f>
        <v>0.76151172424497693</v>
      </c>
      <c r="D65" s="3">
        <f>1-(SUM(J65:J72)+0.5*J73+0.4*J74+0.1*J75)/10</f>
        <v>0.74676297696199501</v>
      </c>
      <c r="E65" s="3">
        <f>1-(SUM(K65:K72)+0.5*K73+0.4*K74+0.1*K75)/10</f>
        <v>0.76214043825865685</v>
      </c>
      <c r="F65" s="3">
        <f>1</f>
        <v>1</v>
      </c>
      <c r="G65" s="4" t="s">
        <v>10</v>
      </c>
      <c r="H65" s="3">
        <v>7.7065218688060849E-2</v>
      </c>
      <c r="I65" s="3">
        <v>6.5820736936015395E-2</v>
      </c>
      <c r="J65" s="3">
        <v>6.8779185781603261E-2</v>
      </c>
      <c r="K65" s="3">
        <v>8.9292789325140634E-2</v>
      </c>
    </row>
    <row r="66" spans="1:11" ht="15.6" x14ac:dyDescent="0.3">
      <c r="A66" s="4" t="s">
        <v>10</v>
      </c>
      <c r="B66" s="3">
        <f t="shared" ref="B66:E73" si="5">B$65+H65</f>
        <v>0.86445624743996963</v>
      </c>
      <c r="C66" s="3">
        <f t="shared" si="5"/>
        <v>0.82733246118099235</v>
      </c>
      <c r="D66" s="3">
        <f t="shared" si="5"/>
        <v>0.81554216274359825</v>
      </c>
      <c r="E66" s="3">
        <f t="shared" si="5"/>
        <v>0.85143322758379747</v>
      </c>
      <c r="F66" s="3">
        <f>1</f>
        <v>1</v>
      </c>
      <c r="G66" s="4" t="s">
        <v>9</v>
      </c>
      <c r="H66" s="3">
        <v>8.9942555328493434E-2</v>
      </c>
      <c r="I66" s="3">
        <v>7.4684118574981626E-2</v>
      </c>
      <c r="J66" s="3">
        <v>8.2501361072066223E-2</v>
      </c>
      <c r="K66" s="3">
        <v>0.1381073402265548</v>
      </c>
    </row>
    <row r="67" spans="1:11" ht="15.6" x14ac:dyDescent="0.3">
      <c r="A67" s="4" t="s">
        <v>9</v>
      </c>
      <c r="B67" s="3">
        <f t="shared" si="5"/>
        <v>0.87733358408040218</v>
      </c>
      <c r="C67" s="3">
        <f t="shared" si="5"/>
        <v>0.83619584281995851</v>
      </c>
      <c r="D67" s="3">
        <f t="shared" si="5"/>
        <v>0.82926433803406119</v>
      </c>
      <c r="E67" s="3">
        <f t="shared" si="5"/>
        <v>0.90024777848521165</v>
      </c>
      <c r="F67" s="3">
        <f>1</f>
        <v>1</v>
      </c>
      <c r="G67" s="4" t="s">
        <v>8</v>
      </c>
      <c r="H67" s="3">
        <v>0.16989105059014381</v>
      </c>
      <c r="I67" s="3">
        <v>0.16546056317593463</v>
      </c>
      <c r="J67" s="3">
        <v>0.17545239473817933</v>
      </c>
      <c r="K67" s="3">
        <v>0.19442885100597668</v>
      </c>
    </row>
    <row r="68" spans="1:11" ht="15.6" x14ac:dyDescent="0.3">
      <c r="A68" s="4" t="s">
        <v>8</v>
      </c>
      <c r="B68" s="3">
        <f t="shared" si="5"/>
        <v>0.95728207934205267</v>
      </c>
      <c r="C68" s="3">
        <f t="shared" si="5"/>
        <v>0.92697228742091153</v>
      </c>
      <c r="D68" s="3">
        <f t="shared" si="5"/>
        <v>0.92221537170017431</v>
      </c>
      <c r="E68" s="3">
        <f t="shared" si="5"/>
        <v>0.95656928926463358</v>
      </c>
      <c r="F68" s="3">
        <f>1</f>
        <v>1</v>
      </c>
      <c r="G68" s="4" t="s">
        <v>7</v>
      </c>
      <c r="H68" s="3">
        <v>0.1706984273887128</v>
      </c>
      <c r="I68" s="3">
        <v>0.1481055270135743</v>
      </c>
      <c r="J68" s="3">
        <v>0.16840453389289967</v>
      </c>
      <c r="K68" s="3">
        <v>0.21480106475709093</v>
      </c>
    </row>
    <row r="69" spans="1:11" ht="15.6" x14ac:dyDescent="0.3">
      <c r="A69" s="4" t="s">
        <v>7</v>
      </c>
      <c r="B69" s="3">
        <f t="shared" si="5"/>
        <v>0.95808945614062158</v>
      </c>
      <c r="C69" s="3">
        <f t="shared" si="5"/>
        <v>0.9096172512585512</v>
      </c>
      <c r="D69" s="3">
        <f t="shared" si="5"/>
        <v>0.91516751085489467</v>
      </c>
      <c r="E69" s="3">
        <f t="shared" si="5"/>
        <v>0.97694150301574778</v>
      </c>
      <c r="F69" s="3">
        <f>1</f>
        <v>1</v>
      </c>
      <c r="G69" s="4" t="s">
        <v>6</v>
      </c>
      <c r="H69" s="3">
        <v>0.20860638087624481</v>
      </c>
      <c r="I69" s="3">
        <v>0.20522009052239498</v>
      </c>
      <c r="J69" s="3">
        <v>0.22773040381865214</v>
      </c>
      <c r="K69" s="3">
        <v>0.23988899261630595</v>
      </c>
    </row>
    <row r="70" spans="1:11" ht="15.6" x14ac:dyDescent="0.3">
      <c r="A70" s="4" t="s">
        <v>6</v>
      </c>
      <c r="B70" s="3">
        <f t="shared" si="5"/>
        <v>0.99599740962815364</v>
      </c>
      <c r="C70" s="3">
        <f t="shared" si="5"/>
        <v>0.96673181476737191</v>
      </c>
      <c r="D70" s="3">
        <f t="shared" si="5"/>
        <v>0.97449338078064718</v>
      </c>
      <c r="E70" s="3">
        <f t="shared" si="5"/>
        <v>1.0020294308749629</v>
      </c>
      <c r="F70" s="3">
        <f>1</f>
        <v>1</v>
      </c>
      <c r="G70" s="4" t="s">
        <v>5</v>
      </c>
      <c r="H70" s="3">
        <v>0.31134444248497717</v>
      </c>
      <c r="I70" s="3">
        <v>0.28687532750029887</v>
      </c>
      <c r="J70" s="3">
        <v>0.30734292959950243</v>
      </c>
      <c r="K70" s="3">
        <v>0.28529306443122193</v>
      </c>
    </row>
    <row r="71" spans="1:11" ht="15.6" x14ac:dyDescent="0.3">
      <c r="A71" s="4" t="s">
        <v>5</v>
      </c>
      <c r="B71" s="3">
        <f t="shared" si="5"/>
        <v>1.098735471236886</v>
      </c>
      <c r="C71" s="3">
        <f t="shared" si="5"/>
        <v>1.0483870517452758</v>
      </c>
      <c r="D71" s="3">
        <f t="shared" si="5"/>
        <v>1.0541059065614975</v>
      </c>
      <c r="E71" s="3">
        <f t="shared" si="5"/>
        <v>1.0474335026898789</v>
      </c>
      <c r="F71" s="3">
        <f>1</f>
        <v>1</v>
      </c>
      <c r="G71" s="4" t="s">
        <v>4</v>
      </c>
      <c r="H71" s="3">
        <v>0.23151267146306886</v>
      </c>
      <c r="I71" s="3">
        <v>0.27552585224436071</v>
      </c>
      <c r="J71" s="3">
        <v>0.31837930035860179</v>
      </c>
      <c r="K71" s="3">
        <v>0.31822293937759827</v>
      </c>
    </row>
    <row r="72" spans="1:11" ht="15.6" x14ac:dyDescent="0.3">
      <c r="A72" s="4" t="s">
        <v>4</v>
      </c>
      <c r="B72" s="3">
        <f t="shared" si="5"/>
        <v>1.0189037002149777</v>
      </c>
      <c r="C72" s="3">
        <f t="shared" si="5"/>
        <v>1.0370375764893376</v>
      </c>
      <c r="D72" s="3">
        <f t="shared" si="5"/>
        <v>1.0651422773205967</v>
      </c>
      <c r="E72" s="3">
        <f t="shared" si="5"/>
        <v>1.0803633776362551</v>
      </c>
      <c r="F72" s="3">
        <f>1</f>
        <v>1</v>
      </c>
      <c r="G72" s="4" t="s">
        <v>3</v>
      </c>
      <c r="H72" s="3">
        <v>0.31750716094984671</v>
      </c>
      <c r="I72" s="3">
        <v>0.42154708377685757</v>
      </c>
      <c r="J72" s="3">
        <v>0.46086118380621138</v>
      </c>
      <c r="K72" s="3">
        <v>0.39808922757134657</v>
      </c>
    </row>
    <row r="73" spans="1:11" ht="15.6" x14ac:dyDescent="0.3">
      <c r="A73" s="4" t="s">
        <v>3</v>
      </c>
      <c r="B73" s="3">
        <f t="shared" si="5"/>
        <v>1.1048981897017556</v>
      </c>
      <c r="C73" s="3">
        <f t="shared" si="5"/>
        <v>1.1830588080218345</v>
      </c>
      <c r="D73" s="3">
        <f t="shared" si="5"/>
        <v>1.2076241607682063</v>
      </c>
      <c r="E73" s="3">
        <f t="shared" si="5"/>
        <v>1.1602296658300033</v>
      </c>
      <c r="F73" s="3">
        <f>1</f>
        <v>1</v>
      </c>
      <c r="G73" s="4" t="s">
        <v>2</v>
      </c>
      <c r="H73" s="3">
        <v>0.40471623133435469</v>
      </c>
      <c r="I73" s="3">
        <v>0.54397761255887989</v>
      </c>
      <c r="J73" s="3">
        <v>0.58323274669232217</v>
      </c>
      <c r="K73" s="3">
        <v>0.42898918054953433</v>
      </c>
    </row>
    <row r="74" spans="1:11" ht="15.6" x14ac:dyDescent="0.3">
      <c r="A74" s="4" t="s">
        <v>2</v>
      </c>
      <c r="B74" s="3">
        <f>B$65+0.5*H73+0.4*H74+0.1*H75</f>
        <v>1.3369128334632727</v>
      </c>
      <c r="C74" s="3">
        <f>C$65+0.5*I73+0.4*I74+0.1*I75</f>
        <v>1.5031551820507894</v>
      </c>
      <c r="D74" s="3">
        <f>D$65+0.5*J73+0.4*J74+0.1*J75</f>
        <v>1.469681914274328</v>
      </c>
      <c r="E74" s="3">
        <f>E$65+0.5*K73+0.4*K74+0.1*K75</f>
        <v>1.2626117863608521</v>
      </c>
      <c r="F74" s="3">
        <f>1</f>
        <v>1</v>
      </c>
      <c r="G74" s="4" t="s">
        <v>1</v>
      </c>
      <c r="H74" s="3">
        <v>0.63945028634883905</v>
      </c>
      <c r="I74" s="3">
        <v>0.87776093903774466</v>
      </c>
      <c r="J74" s="3">
        <v>0.80869892233894491</v>
      </c>
      <c r="K74" s="3">
        <v>0.54399434977626626</v>
      </c>
    </row>
    <row r="75" spans="1:11" ht="15.6" x14ac:dyDescent="0.3">
      <c r="A75" s="4" t="s">
        <v>1</v>
      </c>
      <c r="B75" s="3">
        <f>B$65+H74</f>
        <v>1.4268413151007477</v>
      </c>
      <c r="C75" s="3">
        <f>MAX(C65+I74,0.15)</f>
        <v>1.6392726632827217</v>
      </c>
      <c r="D75" s="3">
        <f>D$65+J74</f>
        <v>1.5554618993009399</v>
      </c>
      <c r="E75" s="3">
        <f>E$65+K74</f>
        <v>1.3061347880349232</v>
      </c>
      <c r="F75" s="3">
        <f>1</f>
        <v>1</v>
      </c>
      <c r="G75" s="4" t="s">
        <v>0</v>
      </c>
      <c r="H75" s="3">
        <v>0.91383574504650944</v>
      </c>
      <c r="I75" s="3">
        <v>1.1855027591127443</v>
      </c>
      <c r="J75" s="3">
        <v>1.0782299503059378</v>
      </c>
      <c r="K75" s="3">
        <v>0.68379017916921792</v>
      </c>
    </row>
    <row r="76" spans="1:11" ht="15.6" x14ac:dyDescent="0.3">
      <c r="A76" s="4" t="s">
        <v>0</v>
      </c>
      <c r="B76" s="3">
        <f>MAX(B65+H75,0.2)</f>
        <v>1.7012267737984184</v>
      </c>
      <c r="C76" s="3">
        <f>MAX(C65+I75,0.12)</f>
        <v>1.9470144833577212</v>
      </c>
      <c r="D76" s="3">
        <f>MAX(D65+J75,0.12)</f>
        <v>1.8249929272679328</v>
      </c>
      <c r="E76" s="3">
        <f>MAX(E65+K75,0.2)</f>
        <v>1.4459306174278748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54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0.90919039151212078</v>
      </c>
      <c r="C80" s="3">
        <f>1-(SUM(I80:I87)+0.5*I88+0.4*I89+0.1*I90)/10</f>
        <v>0.87379793066309719</v>
      </c>
      <c r="D80" s="3">
        <f>1-(SUM(J80:J87)+0.5*J88+0.4*J89+0.1*J90)/10</f>
        <v>0.84151269299665987</v>
      </c>
      <c r="E80" s="3">
        <f>1-(SUM(K80:K87)+0.5*K88+0.4*K89+0.1*K90)/10</f>
        <v>0.81167390040524734</v>
      </c>
      <c r="F80" s="3">
        <f>1</f>
        <v>1</v>
      </c>
      <c r="G80" s="4" t="s">
        <v>10</v>
      </c>
      <c r="H80" s="3">
        <v>1.6502664425268165E-2</v>
      </c>
      <c r="I80" s="3">
        <v>-2.2591307251252214E-3</v>
      </c>
      <c r="J80" s="3">
        <v>1.1865447891690929E-2</v>
      </c>
      <c r="K80" s="3">
        <v>4.3650731694333991E-2</v>
      </c>
    </row>
    <row r="81" spans="1:11" ht="15.6" x14ac:dyDescent="0.3">
      <c r="A81" s="4" t="s">
        <v>10</v>
      </c>
      <c r="B81" s="3">
        <f t="shared" ref="B81:E88" si="6">B$80+H80</f>
        <v>0.92569305593738893</v>
      </c>
      <c r="C81" s="3">
        <f t="shared" si="6"/>
        <v>0.87153879993797201</v>
      </c>
      <c r="D81" s="3">
        <f t="shared" si="6"/>
        <v>0.85337814088835084</v>
      </c>
      <c r="E81" s="3">
        <f t="shared" si="6"/>
        <v>0.85532463209958132</v>
      </c>
      <c r="F81" s="3">
        <f>1</f>
        <v>1</v>
      </c>
      <c r="G81" s="4" t="s">
        <v>9</v>
      </c>
      <c r="H81" s="3">
        <v>1.6713605393762376E-2</v>
      </c>
      <c r="I81" s="3">
        <v>9.2246655264050549E-3</v>
      </c>
      <c r="J81" s="3">
        <v>3.6548270098065681E-2</v>
      </c>
      <c r="K81" s="3">
        <v>8.5694073221077902E-2</v>
      </c>
    </row>
    <row r="82" spans="1:11" ht="15.6" x14ac:dyDescent="0.3">
      <c r="A82" s="4" t="s">
        <v>9</v>
      </c>
      <c r="B82" s="3">
        <f t="shared" si="6"/>
        <v>0.9259039969058831</v>
      </c>
      <c r="C82" s="3">
        <f t="shared" si="6"/>
        <v>0.8830225961895023</v>
      </c>
      <c r="D82" s="3">
        <f t="shared" si="6"/>
        <v>0.87806096309472559</v>
      </c>
      <c r="E82" s="3">
        <f t="shared" si="6"/>
        <v>0.89736797362632525</v>
      </c>
      <c r="F82" s="3">
        <f>1</f>
        <v>1</v>
      </c>
      <c r="G82" s="4" t="s">
        <v>8</v>
      </c>
      <c r="H82" s="3">
        <v>3.2871106419308627E-2</v>
      </c>
      <c r="I82" s="3">
        <v>4.3371683416569794E-2</v>
      </c>
      <c r="J82" s="3">
        <v>7.6880598026918018E-2</v>
      </c>
      <c r="K82" s="3">
        <v>0.12346530510469735</v>
      </c>
    </row>
    <row r="83" spans="1:11" ht="15.6" x14ac:dyDescent="0.3">
      <c r="A83" s="4" t="s">
        <v>8</v>
      </c>
      <c r="B83" s="3">
        <f t="shared" si="6"/>
        <v>0.94206149793142946</v>
      </c>
      <c r="C83" s="3">
        <f t="shared" si="6"/>
        <v>0.91716961407966702</v>
      </c>
      <c r="D83" s="3">
        <f t="shared" si="6"/>
        <v>0.91839329102357792</v>
      </c>
      <c r="E83" s="3">
        <f t="shared" si="6"/>
        <v>0.93513920550994467</v>
      </c>
      <c r="F83" s="3">
        <f>1</f>
        <v>1</v>
      </c>
      <c r="G83" s="4" t="s">
        <v>7</v>
      </c>
      <c r="H83" s="3">
        <v>4.8175913374594113E-2</v>
      </c>
      <c r="I83" s="3">
        <v>6.159644665179826E-2</v>
      </c>
      <c r="J83" s="3">
        <v>0.10157520633795529</v>
      </c>
      <c r="K83" s="3">
        <v>0.1581233683602743</v>
      </c>
    </row>
    <row r="84" spans="1:11" ht="15.6" x14ac:dyDescent="0.3">
      <c r="A84" s="4" t="s">
        <v>7</v>
      </c>
      <c r="B84" s="3">
        <f t="shared" si="6"/>
        <v>0.95736630488671493</v>
      </c>
      <c r="C84" s="3">
        <f t="shared" si="6"/>
        <v>0.9353943773148955</v>
      </c>
      <c r="D84" s="3">
        <f t="shared" si="6"/>
        <v>0.94308789933461512</v>
      </c>
      <c r="E84" s="3">
        <f t="shared" si="6"/>
        <v>0.96979726876552164</v>
      </c>
      <c r="F84" s="3">
        <f>1</f>
        <v>1</v>
      </c>
      <c r="G84" s="4" t="s">
        <v>6</v>
      </c>
      <c r="H84" s="3">
        <v>2.404488801709756E-2</v>
      </c>
      <c r="I84" s="3">
        <v>4.692716711894989E-2</v>
      </c>
      <c r="J84" s="3">
        <v>9.5080111395308392E-2</v>
      </c>
      <c r="K84" s="3">
        <v>0.13772895252396664</v>
      </c>
    </row>
    <row r="85" spans="1:11" ht="15.6" x14ac:dyDescent="0.3">
      <c r="A85" s="4" t="s">
        <v>6</v>
      </c>
      <c r="B85" s="3">
        <f t="shared" si="6"/>
        <v>0.93323527952921836</v>
      </c>
      <c r="C85" s="3">
        <f t="shared" si="6"/>
        <v>0.92072509778204703</v>
      </c>
      <c r="D85" s="3">
        <f t="shared" si="6"/>
        <v>0.93659280439196824</v>
      </c>
      <c r="E85" s="3">
        <f t="shared" si="6"/>
        <v>0.949402852929214</v>
      </c>
      <c r="F85" s="3">
        <f>1</f>
        <v>1</v>
      </c>
      <c r="G85" s="4" t="s">
        <v>5</v>
      </c>
      <c r="H85" s="3">
        <v>5.8728640120161782E-2</v>
      </c>
      <c r="I85" s="3">
        <v>9.1339734295496897E-2</v>
      </c>
      <c r="J85" s="3">
        <v>0.14950710180023288</v>
      </c>
      <c r="K85" s="3">
        <v>0.19238556491761694</v>
      </c>
    </row>
    <row r="86" spans="1:11" ht="15.6" x14ac:dyDescent="0.3">
      <c r="A86" s="4" t="s">
        <v>5</v>
      </c>
      <c r="B86" s="3">
        <f t="shared" si="6"/>
        <v>0.96791903163228254</v>
      </c>
      <c r="C86" s="3">
        <f t="shared" si="6"/>
        <v>0.9651376649585941</v>
      </c>
      <c r="D86" s="3">
        <f t="shared" si="6"/>
        <v>0.99101979479689273</v>
      </c>
      <c r="E86" s="3">
        <f t="shared" si="6"/>
        <v>1.0040594653228643</v>
      </c>
      <c r="F86" s="3">
        <f>1</f>
        <v>1</v>
      </c>
      <c r="G86" s="4" t="s">
        <v>4</v>
      </c>
      <c r="H86" s="3">
        <v>9.9808109758566965E-2</v>
      </c>
      <c r="I86" s="3">
        <v>0.15559123659220817</v>
      </c>
      <c r="J86" s="3">
        <v>0.20961974264663116</v>
      </c>
      <c r="K86" s="3">
        <v>0.25786133187865717</v>
      </c>
    </row>
    <row r="87" spans="1:11" ht="15.6" x14ac:dyDescent="0.3">
      <c r="A87" s="4" t="s">
        <v>4</v>
      </c>
      <c r="B87" s="3">
        <f t="shared" si="6"/>
        <v>1.0089985012706877</v>
      </c>
      <c r="C87" s="3">
        <f t="shared" si="6"/>
        <v>1.0293891672553053</v>
      </c>
      <c r="D87" s="3">
        <f t="shared" si="6"/>
        <v>1.051132435643291</v>
      </c>
      <c r="E87" s="3">
        <f t="shared" si="6"/>
        <v>1.0695352322839045</v>
      </c>
      <c r="F87" s="3">
        <f>1</f>
        <v>1</v>
      </c>
      <c r="G87" s="4" t="s">
        <v>3</v>
      </c>
      <c r="H87" s="3">
        <v>0.14760380952263982</v>
      </c>
      <c r="I87" s="3">
        <v>0.25055664839979491</v>
      </c>
      <c r="J87" s="3">
        <v>0.30402211414692742</v>
      </c>
      <c r="K87" s="3">
        <v>0.3302612417976189</v>
      </c>
    </row>
    <row r="88" spans="1:11" ht="15.6" x14ac:dyDescent="0.3">
      <c r="A88" s="4" t="s">
        <v>3</v>
      </c>
      <c r="B88" s="3">
        <f t="shared" si="6"/>
        <v>1.0567942010347606</v>
      </c>
      <c r="C88" s="3">
        <f t="shared" si="6"/>
        <v>1.1243545790628922</v>
      </c>
      <c r="D88" s="3">
        <f t="shared" si="6"/>
        <v>1.1455348071435874</v>
      </c>
      <c r="E88" s="3">
        <f t="shared" si="6"/>
        <v>1.1419351422028663</v>
      </c>
      <c r="F88" s="3">
        <f>1</f>
        <v>1</v>
      </c>
      <c r="G88" s="4" t="s">
        <v>2</v>
      </c>
      <c r="H88" s="3">
        <v>0.27417742904986064</v>
      </c>
      <c r="I88" s="3">
        <v>0.39814702978001515</v>
      </c>
      <c r="J88" s="3">
        <v>0.43661884950221935</v>
      </c>
      <c r="K88" s="3">
        <v>0.44824372042656202</v>
      </c>
    </row>
    <row r="89" spans="1:11" ht="15.6" x14ac:dyDescent="0.3">
      <c r="A89" s="4" t="s">
        <v>2</v>
      </c>
      <c r="B89" s="3">
        <f>B$80+0.5*H88+0.4*H89+0.1*H90</f>
        <v>1.372837739359513</v>
      </c>
      <c r="C89" s="3">
        <f>C$80+0.5*I88+0.4*I89+0.1*I90</f>
        <v>1.4794701727560278</v>
      </c>
      <c r="D89" s="3">
        <f>D$80+0.5*J88+0.4*J89+0.1*J90</f>
        <v>1.4412871706863313</v>
      </c>
      <c r="E89" s="3">
        <f>E$80+0.5*K88+0.4*K89+0.1*K90</f>
        <v>1.3657643268545305</v>
      </c>
      <c r="F89" s="3">
        <f>1</f>
        <v>1</v>
      </c>
      <c r="G89" s="4" t="s">
        <v>1</v>
      </c>
      <c r="H89" s="3">
        <v>0.53207803376703011</v>
      </c>
      <c r="I89" s="3">
        <v>0.69229674640531091</v>
      </c>
      <c r="J89" s="3">
        <v>0.64753932768080869</v>
      </c>
      <c r="K89" s="3">
        <v>0.58151151042161475</v>
      </c>
    </row>
    <row r="90" spans="1:11" ht="15.6" x14ac:dyDescent="0.3">
      <c r="A90" s="4" t="s">
        <v>1</v>
      </c>
      <c r="B90" s="3">
        <f>B$80+H89</f>
        <v>1.441268425279151</v>
      </c>
      <c r="C90" s="3">
        <f>C$80+I89</f>
        <v>1.5660946770684081</v>
      </c>
      <c r="D90" s="3">
        <f>D$80+J89</f>
        <v>1.4890520206774687</v>
      </c>
      <c r="E90" s="3">
        <f>E$80+K89</f>
        <v>1.3931854108268622</v>
      </c>
      <c r="F90" s="3">
        <f>1</f>
        <v>1</v>
      </c>
      <c r="G90" s="4" t="s">
        <v>0</v>
      </c>
      <c r="H90" s="3">
        <v>1.1372741981564991</v>
      </c>
      <c r="I90" s="3">
        <v>1.2968002864079864</v>
      </c>
      <c r="J90" s="3">
        <v>1.2244932186623809</v>
      </c>
      <c r="K90" s="3">
        <v>0.9736396206735608</v>
      </c>
    </row>
    <row r="91" spans="1:11" ht="15.6" x14ac:dyDescent="0.3">
      <c r="A91" s="4" t="s">
        <v>0</v>
      </c>
      <c r="B91" s="3">
        <f>MAX(B80+H90,0.2)</f>
        <v>2.04646458966862</v>
      </c>
      <c r="C91" s="3">
        <f>MAX(C80+I90,0.15)</f>
        <v>2.1705982170710838</v>
      </c>
      <c r="D91" s="3">
        <f>MAX(D80+J90,0.15)</f>
        <v>2.0660059116590408</v>
      </c>
      <c r="E91" s="3">
        <f>MAX(E80+K90,0.2)</f>
        <v>1.785313521078808</v>
      </c>
      <c r="F91" s="3">
        <f>1</f>
        <v>1</v>
      </c>
    </row>
    <row r="92" spans="1:11" ht="16.2" thickBot="1" x14ac:dyDescent="0.35">
      <c r="A92" s="4"/>
      <c r="B92" s="3"/>
      <c r="C92" s="3"/>
      <c r="D92" s="3"/>
      <c r="E92" s="3"/>
      <c r="F92" s="3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47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1.1281610208545803</v>
      </c>
      <c r="C95" s="3">
        <f>1-(SUM(I95:I102)+0.5*I103+0.4*I104+0.1*I105)/10</f>
        <v>1.178711023558636</v>
      </c>
      <c r="D95" s="3">
        <f>1-(SUM(J95:J102)+0.5*J103+0.4*J104+0.1*J105)/10</f>
        <v>1.1799629607921496</v>
      </c>
      <c r="E95" s="3">
        <f>1-(SUM(K95:K102)+0.5*K103+0.4*K104+0.1*K105)/10</f>
        <v>0.97208523262880042</v>
      </c>
      <c r="F95" s="3">
        <f>1</f>
        <v>1</v>
      </c>
      <c r="G95" s="4" t="s">
        <v>10</v>
      </c>
      <c r="H95" s="3">
        <v>-6.9796879121413594E-2</v>
      </c>
      <c r="I95" s="3">
        <v>-5.0012246744872951E-2</v>
      </c>
      <c r="J95" s="3">
        <v>-5.2373761557112333E-2</v>
      </c>
      <c r="K95" s="3">
        <v>1.604013721523892E-2</v>
      </c>
    </row>
    <row r="96" spans="1:11" ht="15.6" x14ac:dyDescent="0.3">
      <c r="A96" s="4" t="s">
        <v>10</v>
      </c>
      <c r="B96" s="3">
        <f t="shared" ref="B96:E103" si="7">B$95+H95</f>
        <v>1.0583641417331666</v>
      </c>
      <c r="C96" s="3">
        <f t="shared" si="7"/>
        <v>1.1286987768137631</v>
      </c>
      <c r="D96" s="3">
        <f t="shared" si="7"/>
        <v>1.1275891992350373</v>
      </c>
      <c r="E96" s="3">
        <f t="shared" si="7"/>
        <v>0.98812536984403931</v>
      </c>
      <c r="F96" s="3">
        <f>1</f>
        <v>1</v>
      </c>
      <c r="G96" s="4" t="s">
        <v>9</v>
      </c>
      <c r="H96" s="3">
        <v>-5.5438115128985083E-2</v>
      </c>
      <c r="I96" s="3">
        <v>-5.3568823807068525E-2</v>
      </c>
      <c r="J96" s="3">
        <v>-6.2995367085331488E-2</v>
      </c>
      <c r="K96" s="3">
        <v>1.2428859993232186E-3</v>
      </c>
    </row>
    <row r="97" spans="1:11" ht="15.6" x14ac:dyDescent="0.3">
      <c r="A97" s="4" t="s">
        <v>9</v>
      </c>
      <c r="B97" s="3">
        <f t="shared" si="7"/>
        <v>1.0727229057255951</v>
      </c>
      <c r="C97" s="3">
        <f t="shared" si="7"/>
        <v>1.1251421997515674</v>
      </c>
      <c r="D97" s="3">
        <f t="shared" si="7"/>
        <v>1.1169675937068182</v>
      </c>
      <c r="E97" s="3">
        <f t="shared" si="7"/>
        <v>0.97332811862812363</v>
      </c>
      <c r="F97" s="3">
        <f>1</f>
        <v>1</v>
      </c>
      <c r="G97" s="4" t="s">
        <v>8</v>
      </c>
      <c r="H97" s="3">
        <v>-0.12384952594592592</v>
      </c>
      <c r="I97" s="3">
        <v>-0.14081807502200022</v>
      </c>
      <c r="J97" s="3">
        <v>-0.15104210974716159</v>
      </c>
      <c r="K97" s="3">
        <v>-1.6851261090319012E-2</v>
      </c>
    </row>
    <row r="98" spans="1:11" ht="15.6" x14ac:dyDescent="0.3">
      <c r="A98" s="4" t="s">
        <v>8</v>
      </c>
      <c r="B98" s="3">
        <f t="shared" si="7"/>
        <v>1.0043114949086542</v>
      </c>
      <c r="C98" s="3">
        <f t="shared" si="7"/>
        <v>1.0378929485366357</v>
      </c>
      <c r="D98" s="3">
        <f t="shared" si="7"/>
        <v>1.0289208510449881</v>
      </c>
      <c r="E98" s="3">
        <f t="shared" si="7"/>
        <v>0.95523397153848144</v>
      </c>
      <c r="F98" s="3">
        <f>1</f>
        <v>1</v>
      </c>
      <c r="G98" s="4" t="s">
        <v>7</v>
      </c>
      <c r="H98" s="3">
        <v>-4.8150803787393295E-2</v>
      </c>
      <c r="I98" s="3">
        <v>-0.10109366544212416</v>
      </c>
      <c r="J98" s="3">
        <v>-0.12786587270250385</v>
      </c>
      <c r="K98" s="3">
        <v>2.394016672673087E-3</v>
      </c>
    </row>
    <row r="99" spans="1:11" ht="15.6" x14ac:dyDescent="0.3">
      <c r="A99" s="4" t="s">
        <v>7</v>
      </c>
      <c r="B99" s="3">
        <f t="shared" si="7"/>
        <v>1.080010217067187</v>
      </c>
      <c r="C99" s="3">
        <f t="shared" si="7"/>
        <v>1.0776173581165118</v>
      </c>
      <c r="D99" s="3">
        <f t="shared" si="7"/>
        <v>1.0520970880896456</v>
      </c>
      <c r="E99" s="3">
        <f t="shared" si="7"/>
        <v>0.97447924930147356</v>
      </c>
      <c r="F99" s="3">
        <f>1</f>
        <v>1</v>
      </c>
      <c r="G99" s="4" t="s">
        <v>6</v>
      </c>
      <c r="H99" s="3">
        <v>-0.14695997523130752</v>
      </c>
      <c r="I99" s="3">
        <v>-0.17192375112100575</v>
      </c>
      <c r="J99" s="3">
        <v>-0.20117156137826137</v>
      </c>
      <c r="K99" s="3">
        <v>1.5321424506725034E-3</v>
      </c>
    </row>
    <row r="100" spans="1:11" ht="15.6" x14ac:dyDescent="0.3">
      <c r="A100" s="4" t="s">
        <v>6</v>
      </c>
      <c r="B100" s="3">
        <f t="shared" si="7"/>
        <v>0.98120104562327271</v>
      </c>
      <c r="C100" s="3">
        <f t="shared" si="7"/>
        <v>1.0067872724376303</v>
      </c>
      <c r="D100" s="3">
        <f t="shared" si="7"/>
        <v>0.97879139941388815</v>
      </c>
      <c r="E100" s="3">
        <f t="shared" si="7"/>
        <v>0.97361737507947288</v>
      </c>
      <c r="F100" s="3">
        <f>1</f>
        <v>1</v>
      </c>
      <c r="G100" s="4" t="s">
        <v>5</v>
      </c>
      <c r="H100" s="3">
        <v>-0.19711633396345482</v>
      </c>
      <c r="I100" s="3">
        <v>-0.24469042651560641</v>
      </c>
      <c r="J100" s="3">
        <v>-0.26650614831307773</v>
      </c>
      <c r="K100" s="3">
        <v>7.7327389344453471E-4</v>
      </c>
    </row>
    <row r="101" spans="1:11" ht="15.6" x14ac:dyDescent="0.3">
      <c r="A101" s="4" t="s">
        <v>5</v>
      </c>
      <c r="B101" s="3">
        <f t="shared" si="7"/>
        <v>0.93104468689112541</v>
      </c>
      <c r="C101" s="3">
        <f t="shared" si="7"/>
        <v>0.93402059704302953</v>
      </c>
      <c r="D101" s="3">
        <f t="shared" si="7"/>
        <v>0.91345681247907184</v>
      </c>
      <c r="E101" s="3">
        <f t="shared" si="7"/>
        <v>0.97285850652224493</v>
      </c>
      <c r="F101" s="3">
        <f>1</f>
        <v>1</v>
      </c>
      <c r="G101" s="4" t="s">
        <v>4</v>
      </c>
      <c r="H101" s="3">
        <v>-9.5990205743909013E-2</v>
      </c>
      <c r="I101" s="3">
        <v>-0.18987181966305156</v>
      </c>
      <c r="J101" s="3">
        <v>-0.20694012775765863</v>
      </c>
      <c r="K101" s="3">
        <v>5.0737056233668074E-2</v>
      </c>
    </row>
    <row r="102" spans="1:11" ht="15.6" x14ac:dyDescent="0.3">
      <c r="A102" s="4" t="s">
        <v>4</v>
      </c>
      <c r="B102" s="3">
        <f t="shared" si="7"/>
        <v>1.0321708151106712</v>
      </c>
      <c r="C102" s="3">
        <f t="shared" si="7"/>
        <v>0.98883920389558444</v>
      </c>
      <c r="D102" s="3">
        <f t="shared" si="7"/>
        <v>0.973022833034491</v>
      </c>
      <c r="E102" s="3">
        <f t="shared" si="7"/>
        <v>1.0228222888624685</v>
      </c>
      <c r="F102" s="3">
        <f>1</f>
        <v>1</v>
      </c>
      <c r="G102" s="4" t="s">
        <v>3</v>
      </c>
      <c r="H102" s="3">
        <v>-0.18266237041133387</v>
      </c>
      <c r="I102" s="3">
        <v>-0.31048196384542265</v>
      </c>
      <c r="J102" s="3">
        <v>-0.28576063893032383</v>
      </c>
      <c r="K102" s="3">
        <v>6.9559017673402807E-2</v>
      </c>
    </row>
    <row r="103" spans="1:11" ht="15.6" x14ac:dyDescent="0.3">
      <c r="A103" s="4" t="s">
        <v>3</v>
      </c>
      <c r="B103" s="3">
        <f t="shared" si="7"/>
        <v>0.94549865044324632</v>
      </c>
      <c r="C103" s="3">
        <f t="shared" si="7"/>
        <v>0.8682290597132134</v>
      </c>
      <c r="D103" s="3">
        <f t="shared" si="7"/>
        <v>0.8942023218618258</v>
      </c>
      <c r="E103" s="3">
        <f t="shared" si="7"/>
        <v>1.0416442503022032</v>
      </c>
      <c r="F103" s="3">
        <f>1</f>
        <v>1</v>
      </c>
      <c r="G103" s="4" t="s">
        <v>2</v>
      </c>
      <c r="H103" s="3">
        <v>-0.28613732526852054</v>
      </c>
      <c r="I103" s="3">
        <v>-0.43827377283109925</v>
      </c>
      <c r="J103" s="3">
        <v>-0.38549152438481149</v>
      </c>
      <c r="K103" s="3">
        <v>0.14772316605742916</v>
      </c>
    </row>
    <row r="104" spans="1:11" ht="15.6" x14ac:dyDescent="0.3">
      <c r="A104" s="4" t="s">
        <v>2</v>
      </c>
      <c r="B104" s="3">
        <f>B$95+0.5*H103+0.4*H104+0.1*H105</f>
        <v>0.7665150216425004</v>
      </c>
      <c r="C104" s="3">
        <f>C$95+0.5*I103+0.4*I104+0.1*I105</f>
        <v>0.65406156013342787</v>
      </c>
      <c r="D104" s="3">
        <f>D$95+0.5*J103+0.4*J104+0.1*J105</f>
        <v>0.73498894034208362</v>
      </c>
      <c r="E104" s="3">
        <f>E$95+0.5*K103+0.4*K104+0.1*K105</f>
        <v>1.1258056372926923</v>
      </c>
      <c r="F104" s="3">
        <f>1</f>
        <v>1</v>
      </c>
      <c r="G104" s="4" t="s">
        <v>1</v>
      </c>
      <c r="H104" s="3">
        <v>-0.42025582646733722</v>
      </c>
      <c r="I104" s="3">
        <v>-0.59419082469668327</v>
      </c>
      <c r="J104" s="3">
        <v>-0.481567393181842</v>
      </c>
      <c r="K104" s="3">
        <v>0.13871173832889119</v>
      </c>
    </row>
    <row r="105" spans="1:11" ht="15.6" x14ac:dyDescent="0.3">
      <c r="A105" s="4" t="s">
        <v>1</v>
      </c>
      <c r="B105" s="3">
        <f>B$95+H104</f>
        <v>0.70790519438724298</v>
      </c>
      <c r="C105" s="3">
        <f>C$95+I104</f>
        <v>0.58452019886195272</v>
      </c>
      <c r="D105" s="3">
        <f>D$95+J104</f>
        <v>0.69839556761030752</v>
      </c>
      <c r="E105" s="3">
        <f>E$95+K104</f>
        <v>1.1107969709576917</v>
      </c>
      <c r="F105" s="3">
        <f>1</f>
        <v>1</v>
      </c>
      <c r="G105" s="4" t="s">
        <v>0</v>
      </c>
      <c r="H105" s="3">
        <v>-0.50475005990884614</v>
      </c>
      <c r="I105" s="3">
        <v>-0.67836247130985206</v>
      </c>
      <c r="J105" s="3">
        <v>-0.59601300984923344</v>
      </c>
      <c r="K105" s="3">
        <v>0.24374126303621033</v>
      </c>
    </row>
    <row r="106" spans="1:11" ht="15.6" x14ac:dyDescent="0.3">
      <c r="A106" s="4" t="s">
        <v>0</v>
      </c>
      <c r="B106" s="3">
        <f>MAX(B95+H105,0.2)</f>
        <v>0.62341096094573412</v>
      </c>
      <c r="C106" s="3">
        <f>MAX(C95+I105,0.2)</f>
        <v>0.50034855224878394</v>
      </c>
      <c r="D106" s="3">
        <f>MAX(D95+J105,0.2)</f>
        <v>0.58394995094291613</v>
      </c>
      <c r="E106" s="3">
        <f>MAX(E95+K105,0.2)</f>
        <v>1.2158264956650107</v>
      </c>
      <c r="F106" s="3">
        <f>1</f>
        <v>1</v>
      </c>
    </row>
    <row r="107" spans="1:11" ht="15" thickBot="1" x14ac:dyDescent="0.35">
      <c r="B107" s="2"/>
      <c r="C107" s="2"/>
      <c r="D107" s="2"/>
      <c r="E107" s="2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48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0.91909237240785291</v>
      </c>
      <c r="C110" s="3">
        <f>1-(SUM(I110:I117)+0.5*I118+0.4*I119+0.1*I120)/10</f>
        <v>0.87519814393552664</v>
      </c>
      <c r="D110" s="3">
        <f>1-(SUM(J110:J117)+0.5*J118+0.4*J119+0.1*J120)/10</f>
        <v>0.90164752557168681</v>
      </c>
      <c r="E110" s="3">
        <f>1-(SUM(K110:K117)+0.5*K118+0.4*K119+0.1*K120)/10</f>
        <v>0.86500243616865791</v>
      </c>
      <c r="F110" s="3">
        <f>1</f>
        <v>1</v>
      </c>
      <c r="G110" s="4" t="s">
        <v>10</v>
      </c>
      <c r="H110" s="3">
        <v>5.9018844760751261E-2</v>
      </c>
      <c r="I110" s="3">
        <v>6.2132411411445966E-2</v>
      </c>
      <c r="J110" s="3">
        <v>5.833693055846096E-2</v>
      </c>
      <c r="K110" s="3">
        <v>5.9122668490474393E-2</v>
      </c>
    </row>
    <row r="111" spans="1:11" ht="15.6" x14ac:dyDescent="0.3">
      <c r="A111" s="4" t="s">
        <v>10</v>
      </c>
      <c r="B111" s="3">
        <f t="shared" ref="B111:E118" si="8">B$110+H110</f>
        <v>0.97811121716860416</v>
      </c>
      <c r="C111" s="3">
        <f t="shared" si="8"/>
        <v>0.93733055534697263</v>
      </c>
      <c r="D111" s="3">
        <f t="shared" si="8"/>
        <v>0.95998445613014782</v>
      </c>
      <c r="E111" s="3">
        <f t="shared" si="8"/>
        <v>0.92412510465913233</v>
      </c>
      <c r="F111" s="3">
        <f>1</f>
        <v>1</v>
      </c>
      <c r="G111" s="4" t="s">
        <v>9</v>
      </c>
      <c r="H111" s="3">
        <v>5.2805791838414419E-2</v>
      </c>
      <c r="I111" s="3">
        <v>7.3101321111682729E-2</v>
      </c>
      <c r="J111" s="3">
        <v>6.6336705607935767E-2</v>
      </c>
      <c r="K111" s="3">
        <v>6.1419547913676494E-2</v>
      </c>
    </row>
    <row r="112" spans="1:11" ht="15.6" x14ac:dyDescent="0.3">
      <c r="A112" s="4" t="s">
        <v>9</v>
      </c>
      <c r="B112" s="3">
        <f t="shared" si="8"/>
        <v>0.97189816424626729</v>
      </c>
      <c r="C112" s="3">
        <f t="shared" si="8"/>
        <v>0.94829946504720941</v>
      </c>
      <c r="D112" s="3">
        <f t="shared" si="8"/>
        <v>0.96798423117962262</v>
      </c>
      <c r="E112" s="3">
        <f t="shared" si="8"/>
        <v>0.92642198408233445</v>
      </c>
      <c r="F112" s="3">
        <f>1</f>
        <v>1</v>
      </c>
      <c r="G112" s="4" t="s">
        <v>8</v>
      </c>
      <c r="H112" s="3">
        <v>5.3393548813295617E-2</v>
      </c>
      <c r="I112" s="3">
        <v>8.7513750102598042E-2</v>
      </c>
      <c r="J112" s="3">
        <v>8.3403154142735525E-2</v>
      </c>
      <c r="K112" s="3">
        <v>8.1619687176459038E-2</v>
      </c>
    </row>
    <row r="113" spans="1:11" ht="15.6" x14ac:dyDescent="0.3">
      <c r="A113" s="4" t="s">
        <v>8</v>
      </c>
      <c r="B113" s="3">
        <f t="shared" si="8"/>
        <v>0.97248592122114852</v>
      </c>
      <c r="C113" s="3">
        <f t="shared" si="8"/>
        <v>0.96271189403812474</v>
      </c>
      <c r="D113" s="3">
        <f t="shared" si="8"/>
        <v>0.98505067971442228</v>
      </c>
      <c r="E113" s="3">
        <f t="shared" si="8"/>
        <v>0.94662212334511697</v>
      </c>
      <c r="F113" s="3">
        <f>1</f>
        <v>1</v>
      </c>
      <c r="G113" s="4" t="s">
        <v>7</v>
      </c>
      <c r="H113" s="3">
        <v>4.7529458555817854E-2</v>
      </c>
      <c r="I113" s="3">
        <v>8.5337714352939242E-2</v>
      </c>
      <c r="J113" s="3">
        <v>7.1707978883525217E-2</v>
      </c>
      <c r="K113" s="3">
        <v>9.0874837509198822E-2</v>
      </c>
    </row>
    <row r="114" spans="1:11" ht="15.6" x14ac:dyDescent="0.3">
      <c r="A114" s="4" t="s">
        <v>7</v>
      </c>
      <c r="B114" s="3">
        <f t="shared" si="8"/>
        <v>0.96662183096367071</v>
      </c>
      <c r="C114" s="3">
        <f t="shared" si="8"/>
        <v>0.96053585828846588</v>
      </c>
      <c r="D114" s="3">
        <f t="shared" si="8"/>
        <v>0.97335550445521202</v>
      </c>
      <c r="E114" s="3">
        <f t="shared" si="8"/>
        <v>0.95587727367785669</v>
      </c>
      <c r="F114" s="3">
        <f>1</f>
        <v>1</v>
      </c>
      <c r="G114" s="4" t="s">
        <v>6</v>
      </c>
      <c r="H114" s="3">
        <v>6.6324520013793381E-2</v>
      </c>
      <c r="I114" s="3">
        <v>0.10937939848568633</v>
      </c>
      <c r="J114" s="3">
        <v>8.9620328611487624E-2</v>
      </c>
      <c r="K114" s="3">
        <v>0.14296275295233762</v>
      </c>
    </row>
    <row r="115" spans="1:11" ht="15.6" x14ac:dyDescent="0.3">
      <c r="A115" s="4" t="s">
        <v>6</v>
      </c>
      <c r="B115" s="3">
        <f t="shared" si="8"/>
        <v>0.98541689242164632</v>
      </c>
      <c r="C115" s="3">
        <f t="shared" si="8"/>
        <v>0.98457754242121298</v>
      </c>
      <c r="D115" s="3">
        <f t="shared" si="8"/>
        <v>0.99126785418317442</v>
      </c>
      <c r="E115" s="3">
        <f t="shared" si="8"/>
        <v>1.0079651891209955</v>
      </c>
      <c r="F115" s="3">
        <f>1</f>
        <v>1</v>
      </c>
      <c r="G115" s="4" t="s">
        <v>5</v>
      </c>
      <c r="H115" s="3">
        <v>3.5826984715668704E-2</v>
      </c>
      <c r="I115" s="3">
        <v>7.5019015617021512E-2</v>
      </c>
      <c r="J115" s="3">
        <v>6.4724285732062847E-2</v>
      </c>
      <c r="K115" s="3">
        <v>0.12563742818668172</v>
      </c>
    </row>
    <row r="116" spans="1:11" ht="15.6" x14ac:dyDescent="0.3">
      <c r="A116" s="4" t="s">
        <v>5</v>
      </c>
      <c r="B116" s="3">
        <f t="shared" si="8"/>
        <v>0.95491935712352161</v>
      </c>
      <c r="C116" s="3">
        <f t="shared" si="8"/>
        <v>0.95021715955254815</v>
      </c>
      <c r="D116" s="3">
        <f t="shared" si="8"/>
        <v>0.96637181130374961</v>
      </c>
      <c r="E116" s="3">
        <f t="shared" si="8"/>
        <v>0.99063986435533957</v>
      </c>
      <c r="F116" s="3">
        <f>1</f>
        <v>1</v>
      </c>
      <c r="G116" s="4" t="s">
        <v>4</v>
      </c>
      <c r="H116" s="3">
        <v>0.12953178477324326</v>
      </c>
      <c r="I116" s="3">
        <v>0.17346243679799969</v>
      </c>
      <c r="J116" s="3">
        <v>0.13301100629948095</v>
      </c>
      <c r="K116" s="3">
        <v>0.190622083725141</v>
      </c>
    </row>
    <row r="117" spans="1:11" ht="15.6" x14ac:dyDescent="0.3">
      <c r="A117" s="4" t="s">
        <v>4</v>
      </c>
      <c r="B117" s="3">
        <f t="shared" si="8"/>
        <v>1.0486241571810961</v>
      </c>
      <c r="C117" s="3">
        <f t="shared" si="8"/>
        <v>1.0486605807335263</v>
      </c>
      <c r="D117" s="3">
        <f t="shared" si="8"/>
        <v>1.0346585318711679</v>
      </c>
      <c r="E117" s="3">
        <f t="shared" si="8"/>
        <v>1.055624519893799</v>
      </c>
      <c r="F117" s="3">
        <f>1</f>
        <v>1</v>
      </c>
      <c r="G117" s="4" t="s">
        <v>3</v>
      </c>
      <c r="H117" s="3">
        <v>0.13273339646599747</v>
      </c>
      <c r="I117" s="3">
        <v>0.21642813126843463</v>
      </c>
      <c r="J117" s="3">
        <v>0.1615219027103347</v>
      </c>
      <c r="K117" s="3">
        <v>0.22961044827638968</v>
      </c>
    </row>
    <row r="118" spans="1:11" ht="15.6" x14ac:dyDescent="0.3">
      <c r="A118" s="4" t="s">
        <v>3</v>
      </c>
      <c r="B118" s="3">
        <f t="shared" si="8"/>
        <v>1.0518257688738504</v>
      </c>
      <c r="C118" s="3">
        <f t="shared" si="8"/>
        <v>1.0916262752039612</v>
      </c>
      <c r="D118" s="3">
        <f t="shared" si="8"/>
        <v>1.0631694282820214</v>
      </c>
      <c r="E118" s="3">
        <f t="shared" si="8"/>
        <v>1.0946128844450476</v>
      </c>
      <c r="F118" s="3">
        <f>1</f>
        <v>1</v>
      </c>
      <c r="G118" s="4" t="s">
        <v>2</v>
      </c>
      <c r="H118" s="3">
        <v>0.21772005473555431</v>
      </c>
      <c r="I118" s="3">
        <v>0.30862027295546351</v>
      </c>
      <c r="J118" s="3">
        <v>0.23332279139273424</v>
      </c>
      <c r="K118" s="3">
        <v>0.33765695364314802</v>
      </c>
    </row>
    <row r="119" spans="1:11" ht="15.6" x14ac:dyDescent="0.3">
      <c r="A119" s="4" t="s">
        <v>2</v>
      </c>
      <c r="B119" s="3">
        <f>B$110+0.5*H118+0.4*H119+0.1*H120</f>
        <v>1.151004318392342</v>
      </c>
      <c r="C119" s="3">
        <f>C$110+0.5*I118+0.4*I119+0.1*I120</f>
        <v>1.2408425254324524</v>
      </c>
      <c r="D119" s="3">
        <f>D$110+0.5*J118+0.4*J119+0.1*J120</f>
        <v>1.1565099773087948</v>
      </c>
      <c r="E119" s="3">
        <f>E$110+0.5*K118+0.4*K119+0.1*K120</f>
        <v>1.2331086202517205</v>
      </c>
      <c r="F119" s="3">
        <f>1</f>
        <v>1</v>
      </c>
      <c r="G119" s="4" t="s">
        <v>1</v>
      </c>
      <c r="H119" s="3">
        <v>0.23240087172371293</v>
      </c>
      <c r="I119" s="3">
        <v>0.40162803196934033</v>
      </c>
      <c r="J119" s="3">
        <v>0.26048190514690306</v>
      </c>
      <c r="K119" s="3">
        <v>0.39527365278507842</v>
      </c>
    </row>
    <row r="120" spans="1:11" ht="15.6" x14ac:dyDescent="0.3">
      <c r="A120" s="4" t="s">
        <v>1</v>
      </c>
      <c r="B120" s="3">
        <f>B$110+H119</f>
        <v>1.151493244131566</v>
      </c>
      <c r="C120" s="3">
        <f>C$110+I119</f>
        <v>1.2768261759048669</v>
      </c>
      <c r="D120" s="3">
        <f>D$110+J119</f>
        <v>1.1621294307185899</v>
      </c>
      <c r="E120" s="3">
        <f>E$110+K119</f>
        <v>1.2602760889537363</v>
      </c>
      <c r="F120" s="3">
        <f>1</f>
        <v>1</v>
      </c>
      <c r="G120" s="4" t="s">
        <v>0</v>
      </c>
      <c r="H120" s="3">
        <v>0.30091569927226625</v>
      </c>
      <c r="I120" s="3">
        <v>0.5068303223145777</v>
      </c>
      <c r="J120" s="3">
        <v>0.3400829398197977</v>
      </c>
      <c r="K120" s="3">
        <v>0.41168246147457149</v>
      </c>
    </row>
    <row r="121" spans="1:11" ht="15.6" x14ac:dyDescent="0.3">
      <c r="A121" s="4" t="s">
        <v>0</v>
      </c>
      <c r="B121" s="3">
        <f>MAX(B110+H120,0.2)</f>
        <v>1.2200080716801192</v>
      </c>
      <c r="C121" s="3">
        <f>MAX(C110+I120,0.2)</f>
        <v>1.3820284662501043</v>
      </c>
      <c r="D121" s="3">
        <f>MAX(D110+J120,0.2)</f>
        <v>1.2417304653914845</v>
      </c>
      <c r="E121" s="3">
        <f>MAX(E110+K120,0.2)</f>
        <v>1.2766848976432295</v>
      </c>
      <c r="F121" s="3">
        <f>1</f>
        <v>1</v>
      </c>
    </row>
    <row r="122" spans="1:11" ht="16.2" thickBot="1" x14ac:dyDescent="0.35">
      <c r="A122" s="4"/>
      <c r="B122" s="3"/>
      <c r="C122" s="3"/>
      <c r="D122" s="3"/>
      <c r="E122" s="3"/>
      <c r="F122" s="3"/>
    </row>
    <row r="123" spans="1:11" ht="16.8" thickTop="1" thickBot="1" x14ac:dyDescent="0.35">
      <c r="A123" s="6"/>
      <c r="B123" s="11" t="s">
        <v>17</v>
      </c>
      <c r="C123" s="12"/>
      <c r="D123" s="12"/>
      <c r="E123" s="12"/>
      <c r="G123" s="6"/>
      <c r="H123" s="11" t="s">
        <v>16</v>
      </c>
      <c r="I123" s="12"/>
      <c r="J123" s="12"/>
      <c r="K123" s="12"/>
    </row>
    <row r="124" spans="1:11" ht="30.6" thickTop="1" x14ac:dyDescent="0.3">
      <c r="A124" s="4" t="s">
        <v>52</v>
      </c>
      <c r="B124" s="5" t="s">
        <v>15</v>
      </c>
      <c r="C124" s="5" t="s">
        <v>14</v>
      </c>
      <c r="D124" s="5" t="s">
        <v>13</v>
      </c>
      <c r="E124" s="5" t="s">
        <v>12</v>
      </c>
      <c r="G124" s="4"/>
      <c r="H124" s="5" t="s">
        <v>15</v>
      </c>
      <c r="I124" s="5" t="s">
        <v>14</v>
      </c>
      <c r="J124" s="5" t="s">
        <v>13</v>
      </c>
      <c r="K124" s="5" t="s">
        <v>12</v>
      </c>
    </row>
    <row r="125" spans="1:11" ht="15.6" x14ac:dyDescent="0.3">
      <c r="A125" s="4" t="s">
        <v>11</v>
      </c>
      <c r="B125" s="3">
        <f>1-(SUM(H125:H132)+0.5*H133+0.4*H134+0.1*H135)/10</f>
        <v>0.83244459018490446</v>
      </c>
      <c r="C125" s="3">
        <f>1-(SUM(I125:I132)+0.5*I133+0.4*I134+0.1*I135)/10</f>
        <v>0.93542480798639527</v>
      </c>
      <c r="D125" s="3">
        <f>1-(SUM(J125:J132)+0.5*J133+0.4*J134+0.1*J135)/10</f>
        <v>1.0073816937846649</v>
      </c>
      <c r="E125" s="3">
        <f>1-(SUM(K125:K132)+0.5*K133+0.4*K134+0.1*K135)/10</f>
        <v>0.94011319012067185</v>
      </c>
      <c r="F125" s="3">
        <f>1</f>
        <v>1</v>
      </c>
      <c r="G125" s="4" t="s">
        <v>10</v>
      </c>
      <c r="H125" s="3">
        <v>8.6779583080550865E-2</v>
      </c>
      <c r="I125" s="3">
        <v>0.10971719786004007</v>
      </c>
      <c r="J125" s="3">
        <v>8.2634367921880211E-2</v>
      </c>
      <c r="K125" s="3">
        <v>8.7224092487943342E-2</v>
      </c>
    </row>
    <row r="126" spans="1:11" ht="15.6" x14ac:dyDescent="0.3">
      <c r="A126" s="4" t="s">
        <v>10</v>
      </c>
      <c r="B126" s="3">
        <f>B$125+H125</f>
        <v>0.91922417326545536</v>
      </c>
      <c r="C126" s="3">
        <f t="shared" ref="C126:C136" si="9">C$125+I125</f>
        <v>1.0451420058464354</v>
      </c>
      <c r="D126" s="3">
        <f t="shared" ref="D126:D136" si="10">D$125+J125</f>
        <v>1.0900160617065451</v>
      </c>
      <c r="E126" s="3">
        <f t="shared" ref="E126:E136" si="11">E$125+K125</f>
        <v>1.0273372826086151</v>
      </c>
      <c r="F126" s="3">
        <f>1</f>
        <v>1</v>
      </c>
      <c r="G126" s="4" t="s">
        <v>9</v>
      </c>
      <c r="H126" s="3">
        <v>0.14537743972992118</v>
      </c>
      <c r="I126" s="3">
        <v>0.14007484714867952</v>
      </c>
      <c r="J126" s="3">
        <v>8.7007599637031433E-2</v>
      </c>
      <c r="K126" s="3">
        <v>5.0681844253587974E-2</v>
      </c>
    </row>
    <row r="127" spans="1:11" ht="15.6" x14ac:dyDescent="0.3">
      <c r="A127" s="4" t="s">
        <v>9</v>
      </c>
      <c r="B127" s="3">
        <f t="shared" ref="B127:B136" si="12">B$125+H126</f>
        <v>0.9778220299148257</v>
      </c>
      <c r="C127" s="3">
        <f t="shared" si="9"/>
        <v>1.0754996551350748</v>
      </c>
      <c r="D127" s="3">
        <f t="shared" si="10"/>
        <v>1.0943892934216963</v>
      </c>
      <c r="E127" s="3">
        <f t="shared" si="11"/>
        <v>0.99079503437425986</v>
      </c>
      <c r="F127" s="3">
        <f>1</f>
        <v>1</v>
      </c>
      <c r="G127" s="4" t="s">
        <v>8</v>
      </c>
      <c r="H127" s="3">
        <v>0.1528961099058509</v>
      </c>
      <c r="I127" s="3">
        <v>0.10307507349723785</v>
      </c>
      <c r="J127" s="3">
        <v>4.2379615490995524E-2</v>
      </c>
      <c r="K127" s="3">
        <v>5.4579334398561025E-2</v>
      </c>
    </row>
    <row r="128" spans="1:11" ht="15.6" x14ac:dyDescent="0.3">
      <c r="A128" s="4" t="s">
        <v>8</v>
      </c>
      <c r="B128" s="3">
        <f t="shared" si="12"/>
        <v>0.98534070009075536</v>
      </c>
      <c r="C128" s="3">
        <f t="shared" si="9"/>
        <v>1.038499881483633</v>
      </c>
      <c r="D128" s="3">
        <f t="shared" si="10"/>
        <v>1.0497613092756604</v>
      </c>
      <c r="E128" s="3">
        <f t="shared" si="11"/>
        <v>0.99469252451923285</v>
      </c>
      <c r="F128" s="3">
        <f>1</f>
        <v>1</v>
      </c>
      <c r="G128" s="4" t="s">
        <v>7</v>
      </c>
      <c r="H128" s="3">
        <v>0.34922548034553613</v>
      </c>
      <c r="I128" s="3">
        <v>0.16101190468404053</v>
      </c>
      <c r="J128" s="3">
        <v>5.0357558356380783E-2</v>
      </c>
      <c r="K128" s="3">
        <v>2.3063153736904225E-2</v>
      </c>
    </row>
    <row r="129" spans="1:11" ht="15.6" x14ac:dyDescent="0.3">
      <c r="A129" s="4" t="s">
        <v>7</v>
      </c>
      <c r="B129" s="3">
        <f t="shared" si="12"/>
        <v>1.1816700705304406</v>
      </c>
      <c r="C129" s="3">
        <f t="shared" si="9"/>
        <v>1.0964367126704357</v>
      </c>
      <c r="D129" s="3">
        <f t="shared" si="10"/>
        <v>1.0577392521410456</v>
      </c>
      <c r="E129" s="3">
        <f t="shared" si="11"/>
        <v>0.96317634385757611</v>
      </c>
      <c r="F129" s="3">
        <f>1</f>
        <v>1</v>
      </c>
      <c r="G129" s="4" t="s">
        <v>6</v>
      </c>
      <c r="H129" s="3">
        <v>0.15293676201400719</v>
      </c>
      <c r="I129" s="3">
        <v>6.0437724943143534E-2</v>
      </c>
      <c r="J129" s="3">
        <v>-4.9935301918101173E-2</v>
      </c>
      <c r="K129" s="3">
        <v>2.6412465417935359E-2</v>
      </c>
    </row>
    <row r="130" spans="1:11" ht="15.6" x14ac:dyDescent="0.3">
      <c r="A130" s="4" t="s">
        <v>6</v>
      </c>
      <c r="B130" s="3">
        <f t="shared" si="12"/>
        <v>0.98538135219891165</v>
      </c>
      <c r="C130" s="3">
        <f t="shared" si="9"/>
        <v>0.99586253292953875</v>
      </c>
      <c r="D130" s="3">
        <f t="shared" si="10"/>
        <v>0.95744639186656377</v>
      </c>
      <c r="E130" s="3">
        <f t="shared" si="11"/>
        <v>0.96652565553860725</v>
      </c>
      <c r="F130" s="3">
        <f>1</f>
        <v>1</v>
      </c>
      <c r="G130" s="4" t="s">
        <v>5</v>
      </c>
      <c r="H130" s="3">
        <v>0.10546695510824665</v>
      </c>
      <c r="I130" s="3">
        <v>1.5604891321311046E-2</v>
      </c>
      <c r="J130" s="3">
        <v>-6.3771464569577177E-2</v>
      </c>
      <c r="K130" s="3">
        <v>2.0635335246786471E-2</v>
      </c>
    </row>
    <row r="131" spans="1:11" ht="15.6" x14ac:dyDescent="0.3">
      <c r="A131" s="4" t="s">
        <v>5</v>
      </c>
      <c r="B131" s="3">
        <f t="shared" si="12"/>
        <v>0.93791154529315113</v>
      </c>
      <c r="C131" s="3">
        <f t="shared" si="9"/>
        <v>0.95102969930770631</v>
      </c>
      <c r="D131" s="3">
        <f t="shared" si="10"/>
        <v>0.94361022921508775</v>
      </c>
      <c r="E131" s="3">
        <f t="shared" si="11"/>
        <v>0.96074852536745836</v>
      </c>
      <c r="F131" s="3">
        <f>1</f>
        <v>1</v>
      </c>
      <c r="G131" s="4" t="s">
        <v>4</v>
      </c>
      <c r="H131" s="3">
        <v>0.25353255956403187</v>
      </c>
      <c r="I131" s="3">
        <v>0.13188157307644766</v>
      </c>
      <c r="J131" s="3">
        <v>-3.3852244265969258E-3</v>
      </c>
      <c r="K131" s="3">
        <v>6.8566203725990454E-2</v>
      </c>
    </row>
    <row r="132" spans="1:11" ht="15.6" x14ac:dyDescent="0.3">
      <c r="A132" s="4" t="s">
        <v>4</v>
      </c>
      <c r="B132" s="3">
        <f t="shared" si="12"/>
        <v>1.0859771497489363</v>
      </c>
      <c r="C132" s="3">
        <f t="shared" si="9"/>
        <v>1.0673063810628429</v>
      </c>
      <c r="D132" s="3">
        <f t="shared" si="10"/>
        <v>1.0039964693580681</v>
      </c>
      <c r="E132" s="3">
        <f t="shared" si="11"/>
        <v>1.0086793938466623</v>
      </c>
      <c r="F132" s="3">
        <f>1</f>
        <v>1</v>
      </c>
      <c r="G132" s="4" t="s">
        <v>3</v>
      </c>
      <c r="H132" s="3">
        <v>0.26845086718081423</v>
      </c>
      <c r="I132" s="3">
        <v>2.4668262585697164E-2</v>
      </c>
      <c r="J132" s="3">
        <v>-7.5170973408494338E-2</v>
      </c>
      <c r="K132" s="3">
        <v>7.394776352360638E-2</v>
      </c>
    </row>
    <row r="133" spans="1:11" ht="15.6" x14ac:dyDescent="0.3">
      <c r="A133" s="4" t="s">
        <v>3</v>
      </c>
      <c r="B133" s="3">
        <f t="shared" si="12"/>
        <v>1.1008954573657186</v>
      </c>
      <c r="C133" s="3">
        <f t="shared" si="9"/>
        <v>0.96009307057209248</v>
      </c>
      <c r="D133" s="3">
        <f t="shared" si="10"/>
        <v>0.93221072037617059</v>
      </c>
      <c r="E133" s="3">
        <f t="shared" si="11"/>
        <v>1.0140609536442782</v>
      </c>
      <c r="F133" s="3">
        <f>1</f>
        <v>1</v>
      </c>
      <c r="G133" s="4" t="s">
        <v>2</v>
      </c>
      <c r="H133" s="3">
        <v>0.19483288400455537</v>
      </c>
      <c r="I133" s="3">
        <v>-6.8662281913117476E-2</v>
      </c>
      <c r="J133" s="3">
        <v>-0.14518105180344576</v>
      </c>
      <c r="K133" s="3">
        <v>0.11462783464893303</v>
      </c>
    </row>
    <row r="134" spans="1:11" ht="15.6" x14ac:dyDescent="0.3">
      <c r="A134" s="4" t="s">
        <v>2</v>
      </c>
      <c r="B134" s="3">
        <f t="shared" si="12"/>
        <v>1.0272774741894599</v>
      </c>
      <c r="C134" s="3">
        <f t="shared" si="9"/>
        <v>0.86676252607327775</v>
      </c>
      <c r="D134" s="3">
        <f t="shared" si="10"/>
        <v>0.86220064198121915</v>
      </c>
      <c r="E134" s="3">
        <f t="shared" si="11"/>
        <v>1.054741024769605</v>
      </c>
      <c r="F134" s="3">
        <f>1</f>
        <v>1</v>
      </c>
      <c r="G134" s="4" t="s">
        <v>1</v>
      </c>
      <c r="H134" s="3">
        <v>0.12828864580318214</v>
      </c>
      <c r="I134" s="3">
        <v>-0.13264938933603598</v>
      </c>
      <c r="J134" s="3">
        <v>-0.13324507928647289</v>
      </c>
      <c r="K134" s="3">
        <v>0.25618986060599275</v>
      </c>
    </row>
    <row r="135" spans="1:11" ht="15.6" x14ac:dyDescent="0.3">
      <c r="A135" s="4" t="s">
        <v>1</v>
      </c>
      <c r="B135" s="3">
        <f t="shared" si="12"/>
        <v>0.96073323598808658</v>
      </c>
      <c r="C135" s="3">
        <f t="shared" si="9"/>
        <v>0.80277541865035928</v>
      </c>
      <c r="D135" s="3">
        <f t="shared" si="10"/>
        <v>0.87413661449819202</v>
      </c>
      <c r="E135" s="3">
        <f t="shared" si="11"/>
        <v>1.1963030507266645</v>
      </c>
      <c r="F135" s="3">
        <f>1</f>
        <v>1</v>
      </c>
      <c r="G135" s="4" t="s">
        <v>0</v>
      </c>
      <c r="H135" s="3">
        <v>0.12156440898446132</v>
      </c>
      <c r="I135" s="3">
        <v>-0.13328658289576811</v>
      </c>
      <c r="J135" s="3">
        <v>-0.18044557313854573</v>
      </c>
      <c r="K135" s="3">
        <v>0.3396804443510229</v>
      </c>
    </row>
    <row r="136" spans="1:11" ht="15.6" x14ac:dyDescent="0.3">
      <c r="A136" s="4" t="s">
        <v>0</v>
      </c>
      <c r="B136" s="3">
        <f t="shared" si="12"/>
        <v>0.95400899916936577</v>
      </c>
      <c r="C136" s="3">
        <f t="shared" si="9"/>
        <v>0.80213822509062715</v>
      </c>
      <c r="D136" s="3">
        <f t="shared" si="10"/>
        <v>0.82693612064611921</v>
      </c>
      <c r="E136" s="3">
        <f t="shared" si="11"/>
        <v>1.2797936344716947</v>
      </c>
      <c r="F136" s="3">
        <f>1</f>
        <v>1</v>
      </c>
    </row>
    <row r="137" spans="1:11" ht="15" thickBot="1" x14ac:dyDescent="0.35">
      <c r="B137" s="2"/>
      <c r="C137" s="2"/>
      <c r="D137" s="2"/>
      <c r="E137" s="2"/>
    </row>
    <row r="138" spans="1:11" ht="16.8" thickTop="1" thickBot="1" x14ac:dyDescent="0.35">
      <c r="A138" s="6"/>
      <c r="B138" s="11" t="s">
        <v>17</v>
      </c>
      <c r="C138" s="12"/>
      <c r="D138" s="12"/>
      <c r="E138" s="12"/>
      <c r="G138" s="6"/>
      <c r="H138" s="11" t="s">
        <v>16</v>
      </c>
      <c r="I138" s="12"/>
      <c r="J138" s="12"/>
      <c r="K138" s="12"/>
    </row>
    <row r="139" spans="1:11" ht="30.6" thickTop="1" x14ac:dyDescent="0.3">
      <c r="A139" s="4" t="s">
        <v>53</v>
      </c>
      <c r="B139" s="5" t="s">
        <v>15</v>
      </c>
      <c r="C139" s="5" t="s">
        <v>14</v>
      </c>
      <c r="D139" s="5" t="s">
        <v>13</v>
      </c>
      <c r="E139" s="5" t="s">
        <v>12</v>
      </c>
      <c r="G139" s="4"/>
      <c r="H139" s="5" t="s">
        <v>15</v>
      </c>
      <c r="I139" s="5" t="s">
        <v>14</v>
      </c>
      <c r="J139" s="5" t="s">
        <v>13</v>
      </c>
      <c r="K139" s="5" t="s">
        <v>12</v>
      </c>
    </row>
    <row r="140" spans="1:11" ht="15.6" x14ac:dyDescent="0.3">
      <c r="A140" s="4" t="s">
        <v>11</v>
      </c>
      <c r="B140" s="3">
        <f>1-(SUM(H140:H147)+0.5*H148+0.4*H149+0.1*H150)/10</f>
        <v>1.4984128675715334</v>
      </c>
      <c r="C140" s="3">
        <f>1-(SUM(I140:I147)+0.5*I148+0.4*I149+0.1*I150)/10</f>
        <v>1.1786777737511347</v>
      </c>
      <c r="D140" s="3">
        <f>1-(SUM(J140:J147)+0.5*J148+0.4*J149+0.1*J150)/10</f>
        <v>1.2998234245042146</v>
      </c>
      <c r="E140" s="3">
        <f>1-(SUM(K140:K147)+0.5*K148+0.4*K149+0.1*K150)/10</f>
        <v>1.2705040139490267</v>
      </c>
      <c r="F140" s="3">
        <f>1</f>
        <v>1</v>
      </c>
      <c r="G140" s="4" t="s">
        <v>10</v>
      </c>
      <c r="H140" s="3">
        <v>1.3157273207313948E-2</v>
      </c>
      <c r="I140" s="3">
        <v>3.0648962527340808E-2</v>
      </c>
      <c r="J140" s="3">
        <v>-1.4757639892346502E-2</v>
      </c>
      <c r="K140" s="3">
        <v>-6.363792730210778E-2</v>
      </c>
    </row>
    <row r="141" spans="1:11" ht="15.6" x14ac:dyDescent="0.3">
      <c r="A141" s="4" t="s">
        <v>10</v>
      </c>
      <c r="B141" s="3">
        <f>B$140+H140</f>
        <v>1.5115701407788473</v>
      </c>
      <c r="C141" s="3">
        <f t="shared" ref="C141:C151" si="13">C$140+I140</f>
        <v>1.2093267362784754</v>
      </c>
      <c r="D141" s="3">
        <f t="shared" ref="D141:D151" si="14">D$140+J140</f>
        <v>1.285065784611868</v>
      </c>
      <c r="E141" s="3">
        <f t="shared" ref="E141:E151" si="15">E$140+K140</f>
        <v>1.206866086646919</v>
      </c>
      <c r="F141" s="3">
        <f>1</f>
        <v>1</v>
      </c>
      <c r="G141" s="4" t="s">
        <v>9</v>
      </c>
      <c r="H141" s="3">
        <v>-0.1618415746475512</v>
      </c>
      <c r="I141" s="3">
        <v>1.1350990627774704E-3</v>
      </c>
      <c r="J141" s="3">
        <v>-7.1554389067145008E-2</v>
      </c>
      <c r="K141" s="3">
        <v>-0.12745196469419121</v>
      </c>
    </row>
    <row r="142" spans="1:11" ht="15.6" x14ac:dyDescent="0.3">
      <c r="A142" s="4" t="s">
        <v>9</v>
      </c>
      <c r="B142" s="3">
        <f t="shared" ref="B142:B151" si="16">B$140+H141</f>
        <v>1.3365712929239821</v>
      </c>
      <c r="C142" s="3">
        <f t="shared" si="13"/>
        <v>1.1798128728139121</v>
      </c>
      <c r="D142" s="3">
        <f t="shared" si="14"/>
        <v>1.2282690354370696</v>
      </c>
      <c r="E142" s="3">
        <f t="shared" si="15"/>
        <v>1.1430520492548355</v>
      </c>
      <c r="F142" s="3">
        <f>1</f>
        <v>1</v>
      </c>
      <c r="G142" s="4" t="s">
        <v>8</v>
      </c>
      <c r="H142" s="3">
        <v>-0.38317296146670748</v>
      </c>
      <c r="I142" s="3">
        <v>-0.1118121720938484</v>
      </c>
      <c r="J142" s="3">
        <v>-0.19951732873276296</v>
      </c>
      <c r="K142" s="3">
        <v>-0.19867641573509387</v>
      </c>
    </row>
    <row r="143" spans="1:11" ht="15.6" x14ac:dyDescent="0.3">
      <c r="A143" s="4" t="s">
        <v>8</v>
      </c>
      <c r="B143" s="3">
        <f t="shared" si="16"/>
        <v>1.1152399061048259</v>
      </c>
      <c r="C143" s="3">
        <f t="shared" si="13"/>
        <v>1.0668656016572864</v>
      </c>
      <c r="D143" s="3">
        <f t="shared" si="14"/>
        <v>1.1003060957714517</v>
      </c>
      <c r="E143" s="3">
        <f t="shared" si="15"/>
        <v>1.0718275982139329</v>
      </c>
      <c r="F143" s="3">
        <f>1</f>
        <v>1</v>
      </c>
      <c r="G143" s="4" t="s">
        <v>7</v>
      </c>
      <c r="H143" s="3">
        <v>-0.63074915602115911</v>
      </c>
      <c r="I143" s="3">
        <v>-0.19313869985186902</v>
      </c>
      <c r="J143" s="3">
        <v>-0.28283096627915255</v>
      </c>
      <c r="K143" s="3">
        <v>-0.26817294092814759</v>
      </c>
    </row>
    <row r="144" spans="1:11" ht="15.6" x14ac:dyDescent="0.3">
      <c r="A144" s="4" t="s">
        <v>7</v>
      </c>
      <c r="B144" s="3">
        <f t="shared" si="16"/>
        <v>0.86766371155037425</v>
      </c>
      <c r="C144" s="3">
        <f t="shared" si="13"/>
        <v>0.98553907389926565</v>
      </c>
      <c r="D144" s="3">
        <f t="shared" si="14"/>
        <v>1.016992458225062</v>
      </c>
      <c r="E144" s="3">
        <f t="shared" si="15"/>
        <v>1.002331073020879</v>
      </c>
      <c r="F144" s="3">
        <f>1</f>
        <v>1</v>
      </c>
      <c r="G144" s="4" t="s">
        <v>6</v>
      </c>
      <c r="H144" s="3">
        <v>-0.56672550981732239</v>
      </c>
      <c r="I144" s="3">
        <v>-0.19153773709188729</v>
      </c>
      <c r="J144" s="3">
        <v>-0.31155173361880845</v>
      </c>
      <c r="K144" s="3">
        <v>-0.26597270177008936</v>
      </c>
    </row>
    <row r="145" spans="1:11" ht="15.6" x14ac:dyDescent="0.3">
      <c r="A145" s="4" t="s">
        <v>6</v>
      </c>
      <c r="B145" s="3">
        <f t="shared" si="16"/>
        <v>0.93168735775421097</v>
      </c>
      <c r="C145" s="3">
        <f t="shared" si="13"/>
        <v>0.98714003665924743</v>
      </c>
      <c r="D145" s="3">
        <f t="shared" si="14"/>
        <v>0.98827169088540612</v>
      </c>
      <c r="E145" s="3">
        <f t="shared" si="15"/>
        <v>1.0045313121789374</v>
      </c>
      <c r="F145" s="3">
        <f>1</f>
        <v>1</v>
      </c>
      <c r="G145" s="4" t="s">
        <v>5</v>
      </c>
      <c r="H145" s="3">
        <v>-0.70126487954678673</v>
      </c>
      <c r="I145" s="3">
        <v>-0.26966676262933881</v>
      </c>
      <c r="J145" s="3">
        <v>-0.400856794612031</v>
      </c>
      <c r="K145" s="3">
        <v>-0.31589733637059197</v>
      </c>
    </row>
    <row r="146" spans="1:11" ht="15.6" x14ac:dyDescent="0.3">
      <c r="A146" s="4" t="s">
        <v>5</v>
      </c>
      <c r="B146" s="3">
        <f t="shared" si="16"/>
        <v>0.79714798802474662</v>
      </c>
      <c r="C146" s="3">
        <f t="shared" si="13"/>
        <v>0.90901101112179594</v>
      </c>
      <c r="D146" s="3">
        <f t="shared" si="14"/>
        <v>0.89896662989218368</v>
      </c>
      <c r="E146" s="3">
        <f t="shared" si="15"/>
        <v>0.95460667757843476</v>
      </c>
      <c r="F146" s="3">
        <f>1</f>
        <v>1</v>
      </c>
      <c r="G146" s="4" t="s">
        <v>4</v>
      </c>
      <c r="H146" s="3">
        <v>-0.66108330041594232</v>
      </c>
      <c r="I146" s="3">
        <v>-0.26236630428436952</v>
      </c>
      <c r="J146" s="3">
        <v>-0.44564928760176575</v>
      </c>
      <c r="K146" s="3">
        <v>-0.37509352698353865</v>
      </c>
    </row>
    <row r="147" spans="1:11" ht="15.6" x14ac:dyDescent="0.3">
      <c r="A147" s="4" t="s">
        <v>4</v>
      </c>
      <c r="B147" s="3">
        <f t="shared" si="16"/>
        <v>0.83732956715559104</v>
      </c>
      <c r="C147" s="3">
        <f t="shared" si="13"/>
        <v>0.91631146946676512</v>
      </c>
      <c r="D147" s="3">
        <f t="shared" si="14"/>
        <v>0.85417413690244892</v>
      </c>
      <c r="E147" s="3">
        <f t="shared" si="15"/>
        <v>0.89541048696548797</v>
      </c>
      <c r="F147" s="3">
        <f>1</f>
        <v>1</v>
      </c>
      <c r="G147" s="4" t="s">
        <v>3</v>
      </c>
      <c r="H147" s="3">
        <v>-0.85051074003477267</v>
      </c>
      <c r="I147" s="3">
        <v>-0.37803242544153165</v>
      </c>
      <c r="J147" s="3">
        <v>-0.60303749866273715</v>
      </c>
      <c r="K147" s="3">
        <v>-0.47750871626906871</v>
      </c>
    </row>
    <row r="148" spans="1:11" ht="15.6" x14ac:dyDescent="0.3">
      <c r="A148" s="4" t="s">
        <v>3</v>
      </c>
      <c r="B148" s="3">
        <f t="shared" si="16"/>
        <v>0.64790212753676069</v>
      </c>
      <c r="C148" s="3">
        <f t="shared" si="13"/>
        <v>0.80064534830960299</v>
      </c>
      <c r="D148" s="3">
        <f t="shared" si="14"/>
        <v>0.69678592584147747</v>
      </c>
      <c r="E148" s="3">
        <f t="shared" si="15"/>
        <v>0.79299529767995791</v>
      </c>
      <c r="F148" s="3">
        <f>1</f>
        <v>1</v>
      </c>
      <c r="G148" s="4" t="s">
        <v>2</v>
      </c>
      <c r="H148" s="3">
        <v>-0.95368981914567874</v>
      </c>
      <c r="I148" s="3">
        <v>-0.4301586376680005</v>
      </c>
      <c r="J148" s="3">
        <v>-0.66715414924945382</v>
      </c>
      <c r="K148" s="3">
        <v>-0.57262994341608697</v>
      </c>
    </row>
    <row r="149" spans="1:11" ht="15.6" x14ac:dyDescent="0.3">
      <c r="A149" s="4" t="s">
        <v>2</v>
      </c>
      <c r="B149" s="3">
        <f t="shared" si="16"/>
        <v>0.54472304842585462</v>
      </c>
      <c r="C149" s="3">
        <f t="shared" si="13"/>
        <v>0.74851913608313425</v>
      </c>
      <c r="D149" s="3">
        <f t="shared" si="14"/>
        <v>0.6326692752547608</v>
      </c>
      <c r="E149" s="3">
        <f t="shared" si="15"/>
        <v>0.69787407053293971</v>
      </c>
      <c r="F149" s="3">
        <f>1</f>
        <v>1</v>
      </c>
      <c r="G149" s="4" t="s">
        <v>1</v>
      </c>
      <c r="H149" s="3">
        <v>-1.1269403653319696</v>
      </c>
      <c r="I149" s="3">
        <v>-0.39454507086092966</v>
      </c>
      <c r="J149" s="3">
        <v>-0.66800246502215721</v>
      </c>
      <c r="K149" s="3">
        <v>-0.6556907145052423</v>
      </c>
    </row>
    <row r="150" spans="1:11" ht="15.6" x14ac:dyDescent="0.3">
      <c r="A150" s="4" t="s">
        <v>1</v>
      </c>
      <c r="B150" s="3">
        <f t="shared" si="16"/>
        <v>0.37147250223956374</v>
      </c>
      <c r="C150" s="3">
        <f t="shared" si="13"/>
        <v>0.78413270289020498</v>
      </c>
      <c r="D150" s="3">
        <f t="shared" si="14"/>
        <v>0.63182095948205741</v>
      </c>
      <c r="E150" s="3">
        <f t="shared" si="15"/>
        <v>0.61481329944378438</v>
      </c>
      <c r="F150" s="3">
        <f>1</f>
        <v>1</v>
      </c>
      <c r="G150" s="4" t="s">
        <v>0</v>
      </c>
      <c r="H150" s="3">
        <v>-1.1431677126677979</v>
      </c>
      <c r="I150" s="3">
        <v>-0.39110350530249094</v>
      </c>
      <c r="J150" s="3">
        <v>-0.67700545941806534</v>
      </c>
      <c r="K150" s="3">
        <v>-0.64037351927298647</v>
      </c>
    </row>
    <row r="151" spans="1:11" ht="15.6" x14ac:dyDescent="0.3">
      <c r="A151" s="4" t="s">
        <v>0</v>
      </c>
      <c r="B151" s="3">
        <f t="shared" si="16"/>
        <v>0.35524515490373543</v>
      </c>
      <c r="C151" s="3">
        <f t="shared" si="13"/>
        <v>0.78757426844864376</v>
      </c>
      <c r="D151" s="3">
        <f t="shared" si="14"/>
        <v>0.62281796508614928</v>
      </c>
      <c r="E151" s="3">
        <f t="shared" si="15"/>
        <v>0.63013049467604021</v>
      </c>
      <c r="F151" s="3">
        <f>1</f>
        <v>1</v>
      </c>
    </row>
  </sheetData>
  <mergeCells count="20">
    <mergeCell ref="B3:E3"/>
    <mergeCell ref="H3:K3"/>
    <mergeCell ref="B18:E18"/>
    <mergeCell ref="H18:K18"/>
    <mergeCell ref="B33:E33"/>
    <mergeCell ref="H33:K33"/>
    <mergeCell ref="B48:E48"/>
    <mergeCell ref="H48:K48"/>
    <mergeCell ref="B63:E63"/>
    <mergeCell ref="H63:K63"/>
    <mergeCell ref="B78:E78"/>
    <mergeCell ref="H78:K78"/>
    <mergeCell ref="B138:E138"/>
    <mergeCell ref="H138:K138"/>
    <mergeCell ref="B93:E93"/>
    <mergeCell ref="H93:K93"/>
    <mergeCell ref="B108:E108"/>
    <mergeCell ref="H108:K108"/>
    <mergeCell ref="B123:E123"/>
    <mergeCell ref="H123:K1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workbookViewId="0">
      <pane xSplit="1" ySplit="2" topLeftCell="B49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50</v>
      </c>
    </row>
    <row r="2" spans="1:11" ht="16.2" thickBot="1" x14ac:dyDescent="0.35">
      <c r="A2" s="7"/>
    </row>
    <row r="3" spans="1:11" ht="16.8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1.1864364355617509</v>
      </c>
      <c r="C5" s="3">
        <f>1-(SUM(I5:I12)+0.5*I13+0.4*I14+0.1*I15)/10</f>
        <v>1.2111576024669553</v>
      </c>
      <c r="D5" s="3">
        <f>1-(SUM(J5:J12)+0.5*J13+0.4*J14+0.1*J15)/10</f>
        <v>1.1921846930092583</v>
      </c>
      <c r="E5" s="3">
        <f>1-(SUM(K5:K12)+0.5*K13+0.4*K14+0.1*K15)/10</f>
        <v>1.1876515982192923</v>
      </c>
      <c r="F5" s="3">
        <f>1</f>
        <v>1</v>
      </c>
      <c r="G5" s="4" t="s">
        <v>10</v>
      </c>
      <c r="H5" s="3">
        <v>-6.3558254433376982E-2</v>
      </c>
      <c r="I5" s="3">
        <v>-6.3615918847430647E-2</v>
      </c>
      <c r="J5" s="3">
        <v>-5.5435116577563941E-2</v>
      </c>
      <c r="K5" s="3">
        <v>-4.2411663332667618E-2</v>
      </c>
    </row>
    <row r="6" spans="1:11" ht="15.6" x14ac:dyDescent="0.3">
      <c r="A6" s="4" t="s">
        <v>10</v>
      </c>
      <c r="B6" s="3">
        <f t="shared" ref="B6:E13" si="0">B$5+H5</f>
        <v>1.1228781811283739</v>
      </c>
      <c r="C6" s="3">
        <f t="shared" si="0"/>
        <v>1.1475416836195247</v>
      </c>
      <c r="D6" s="3">
        <f t="shared" si="0"/>
        <v>1.1367495764316944</v>
      </c>
      <c r="E6" s="3">
        <f t="shared" si="0"/>
        <v>1.1452399348866247</v>
      </c>
      <c r="F6" s="3">
        <f>1</f>
        <v>1</v>
      </c>
      <c r="G6" s="4" t="s">
        <v>9</v>
      </c>
      <c r="H6" s="3">
        <v>-6.5081602562000754E-2</v>
      </c>
      <c r="I6" s="3">
        <v>-7.008614714374814E-2</v>
      </c>
      <c r="J6" s="3">
        <v>-6.7784249777325972E-2</v>
      </c>
      <c r="K6" s="3">
        <v>-8.2347030767716448E-2</v>
      </c>
    </row>
    <row r="7" spans="1:11" ht="15.6" x14ac:dyDescent="0.3">
      <c r="A7" s="4" t="s">
        <v>9</v>
      </c>
      <c r="B7" s="3">
        <f t="shared" si="0"/>
        <v>1.1213548329997503</v>
      </c>
      <c r="C7" s="3">
        <f t="shared" si="0"/>
        <v>1.1410714553232071</v>
      </c>
      <c r="D7" s="3">
        <f t="shared" si="0"/>
        <v>1.1244004432319323</v>
      </c>
      <c r="E7" s="3">
        <f t="shared" si="0"/>
        <v>1.1053045674515758</v>
      </c>
      <c r="F7" s="3">
        <f>1</f>
        <v>1</v>
      </c>
      <c r="G7" s="4" t="s">
        <v>8</v>
      </c>
      <c r="H7" s="3">
        <v>-0.11301247645119979</v>
      </c>
      <c r="I7" s="3">
        <v>-0.10666429589684967</v>
      </c>
      <c r="J7" s="3">
        <v>-0.10499373265419722</v>
      </c>
      <c r="K7" s="3">
        <v>-0.11775389230312963</v>
      </c>
    </row>
    <row r="8" spans="1:11" ht="15.6" x14ac:dyDescent="0.3">
      <c r="A8" s="4" t="s">
        <v>8</v>
      </c>
      <c r="B8" s="3">
        <f t="shared" si="0"/>
        <v>1.0734239591105512</v>
      </c>
      <c r="C8" s="3">
        <f t="shared" si="0"/>
        <v>1.1044933065701055</v>
      </c>
      <c r="D8" s="3">
        <f t="shared" si="0"/>
        <v>1.0871909603550611</v>
      </c>
      <c r="E8" s="3">
        <f t="shared" si="0"/>
        <v>1.0698977059161627</v>
      </c>
      <c r="F8" s="3">
        <f>1</f>
        <v>1</v>
      </c>
      <c r="G8" s="4" t="s">
        <v>7</v>
      </c>
      <c r="H8" s="3">
        <v>-0.12579418649023782</v>
      </c>
      <c r="I8" s="3">
        <v>-0.12820623403993378</v>
      </c>
      <c r="J8" s="3">
        <v>-0.12207686630510335</v>
      </c>
      <c r="K8" s="3">
        <v>-0.12426396063455607</v>
      </c>
    </row>
    <row r="9" spans="1:11" ht="15.6" x14ac:dyDescent="0.3">
      <c r="A9" s="4" t="s">
        <v>7</v>
      </c>
      <c r="B9" s="3">
        <f t="shared" si="0"/>
        <v>1.0606422490715131</v>
      </c>
      <c r="C9" s="3">
        <f t="shared" si="0"/>
        <v>1.0829513684270216</v>
      </c>
      <c r="D9" s="3">
        <f t="shared" si="0"/>
        <v>1.0701078267041551</v>
      </c>
      <c r="E9" s="3">
        <f t="shared" si="0"/>
        <v>1.0633876375847362</v>
      </c>
      <c r="F9" s="3">
        <f>1</f>
        <v>1</v>
      </c>
      <c r="G9" s="4" t="s">
        <v>6</v>
      </c>
      <c r="H9" s="3">
        <v>-0.15971202748659921</v>
      </c>
      <c r="I9" s="3">
        <v>-0.16205336198338147</v>
      </c>
      <c r="J9" s="3">
        <v>-0.16690311529574203</v>
      </c>
      <c r="K9" s="3">
        <v>-0.16804685002292857</v>
      </c>
    </row>
    <row r="10" spans="1:11" ht="15.6" x14ac:dyDescent="0.3">
      <c r="A10" s="4" t="s">
        <v>6</v>
      </c>
      <c r="B10" s="3">
        <f t="shared" si="0"/>
        <v>1.0267244080751516</v>
      </c>
      <c r="C10" s="3">
        <f t="shared" si="0"/>
        <v>1.0491042404835738</v>
      </c>
      <c r="D10" s="3">
        <f t="shared" si="0"/>
        <v>1.0252815777135162</v>
      </c>
      <c r="E10" s="3">
        <f t="shared" si="0"/>
        <v>1.0196047481963637</v>
      </c>
      <c r="F10" s="3">
        <f>1</f>
        <v>1</v>
      </c>
      <c r="G10" s="4" t="s">
        <v>5</v>
      </c>
      <c r="H10" s="3">
        <v>-0.19270647187835097</v>
      </c>
      <c r="I10" s="3">
        <v>-0.20324654019364957</v>
      </c>
      <c r="J10" s="3">
        <v>-0.20254251230429443</v>
      </c>
      <c r="K10" s="3">
        <v>-0.21423834538191688</v>
      </c>
    </row>
    <row r="11" spans="1:11" ht="15.6" x14ac:dyDescent="0.3">
      <c r="A11" s="4" t="s">
        <v>5</v>
      </c>
      <c r="B11" s="3">
        <f t="shared" si="0"/>
        <v>0.99372996368339994</v>
      </c>
      <c r="C11" s="3">
        <f t="shared" si="0"/>
        <v>1.0079110622733056</v>
      </c>
      <c r="D11" s="3">
        <f t="shared" si="0"/>
        <v>0.9896421807049639</v>
      </c>
      <c r="E11" s="3">
        <f t="shared" si="0"/>
        <v>0.97341325283737545</v>
      </c>
      <c r="F11" s="3">
        <f>1</f>
        <v>1</v>
      </c>
      <c r="G11" s="4" t="s">
        <v>4</v>
      </c>
      <c r="H11" s="3">
        <v>-0.25857251566428685</v>
      </c>
      <c r="I11" s="3">
        <v>-0.29238946264817417</v>
      </c>
      <c r="J11" s="3">
        <v>-0.27620371050031989</v>
      </c>
      <c r="K11" s="3">
        <v>-0.28771528188122919</v>
      </c>
    </row>
    <row r="12" spans="1:11" ht="15.6" x14ac:dyDescent="0.3">
      <c r="A12" s="4" t="s">
        <v>4</v>
      </c>
      <c r="B12" s="3">
        <f t="shared" si="0"/>
        <v>0.92786391989746408</v>
      </c>
      <c r="C12" s="3">
        <f t="shared" si="0"/>
        <v>0.91876813981878103</v>
      </c>
      <c r="D12" s="3">
        <f t="shared" si="0"/>
        <v>0.91598098250893845</v>
      </c>
      <c r="E12" s="3">
        <f t="shared" si="0"/>
        <v>0.89993631633806315</v>
      </c>
      <c r="F12" s="3">
        <f>1</f>
        <v>1</v>
      </c>
      <c r="G12" s="4" t="s">
        <v>3</v>
      </c>
      <c r="H12" s="3">
        <v>-0.32672258205578908</v>
      </c>
      <c r="I12" s="3">
        <v>-0.38859683015113367</v>
      </c>
      <c r="J12" s="3">
        <v>-0.35438447386989819</v>
      </c>
      <c r="K12" s="3">
        <v>-0.34581311358402339</v>
      </c>
    </row>
    <row r="13" spans="1:11" ht="15.6" x14ac:dyDescent="0.3">
      <c r="A13" s="4" t="s">
        <v>3</v>
      </c>
      <c r="B13" s="3">
        <f t="shared" si="0"/>
        <v>0.85971385350596186</v>
      </c>
      <c r="C13" s="3">
        <f t="shared" si="0"/>
        <v>0.82256077231582159</v>
      </c>
      <c r="D13" s="3">
        <f t="shared" si="0"/>
        <v>0.83780021913936009</v>
      </c>
      <c r="E13" s="3">
        <f t="shared" si="0"/>
        <v>0.84183848463526889</v>
      </c>
      <c r="F13" s="3">
        <f>1</f>
        <v>1</v>
      </c>
      <c r="G13" s="4" t="s">
        <v>2</v>
      </c>
      <c r="H13" s="3">
        <v>-0.44887235181026425</v>
      </c>
      <c r="I13" s="3">
        <v>-0.5414216061286119</v>
      </c>
      <c r="J13" s="3">
        <v>-0.46673236650330002</v>
      </c>
      <c r="K13" s="3">
        <v>-0.43613954394940491</v>
      </c>
    </row>
    <row r="14" spans="1:11" ht="15.6" x14ac:dyDescent="0.3">
      <c r="A14" s="4" t="s">
        <v>2</v>
      </c>
      <c r="B14" s="3">
        <f>B$5+0.5*H13+0.4*H14+0.1*H15</f>
        <v>0.62723219696608312</v>
      </c>
      <c r="C14" s="3">
        <f>C$5+0.5*I13+0.4*I14+0.1*I15</f>
        <v>0.51444036870170473</v>
      </c>
      <c r="D14" s="3">
        <f>D$5+0.5*J13+0.4*J14+0.1*J15</f>
        <v>0.62066154020112074</v>
      </c>
      <c r="E14" s="3">
        <f>E$5+0.5*K13+0.4*K14+0.1*K15</f>
        <v>0.69372575393453684</v>
      </c>
      <c r="F14" s="3">
        <f>1</f>
        <v>1</v>
      </c>
      <c r="G14" s="4" t="s">
        <v>1</v>
      </c>
      <c r="H14" s="3">
        <v>-0.61607427497486267</v>
      </c>
      <c r="I14" s="3">
        <v>-0.79587727195752578</v>
      </c>
      <c r="J14" s="3">
        <v>-0.63150345583051237</v>
      </c>
      <c r="K14" s="3">
        <v>-0.54021513217808015</v>
      </c>
    </row>
    <row r="15" spans="1:11" ht="15.6" x14ac:dyDescent="0.3">
      <c r="A15" s="4" t="s">
        <v>1</v>
      </c>
      <c r="B15" s="3">
        <f>B$5+H14</f>
        <v>0.57036216058688827</v>
      </c>
      <c r="C15" s="3">
        <f>C$5+I14</f>
        <v>0.41528033050942947</v>
      </c>
      <c r="D15" s="3">
        <f>D$5+J14</f>
        <v>0.56068123717874596</v>
      </c>
      <c r="E15" s="3">
        <f>E$5+K14</f>
        <v>0.64743646604121219</v>
      </c>
      <c r="F15" s="3">
        <f>1</f>
        <v>1</v>
      </c>
      <c r="G15" s="4" t="s">
        <v>0</v>
      </c>
      <c r="H15" s="3">
        <v>-0.88338352700590683</v>
      </c>
      <c r="I15" s="3">
        <v>-1.0765552191793422</v>
      </c>
      <c r="J15" s="3">
        <v>-0.85555587224282581</v>
      </c>
      <c r="K15" s="3">
        <v>-0.59770019438820998</v>
      </c>
    </row>
    <row r="16" spans="1:11" ht="15.6" x14ac:dyDescent="0.3">
      <c r="A16" s="4" t="s">
        <v>0</v>
      </c>
      <c r="B16" s="3">
        <f>MAX(B5+H15,0.2)</f>
        <v>0.3030529085558441</v>
      </c>
      <c r="C16" s="3">
        <f>MAX(C5+I15,0.05)</f>
        <v>0.13460238328761309</v>
      </c>
      <c r="D16" s="3">
        <f t="shared" ref="D16:E16" si="1">MAX(D5+J15,0.05)</f>
        <v>0.33662882076643252</v>
      </c>
      <c r="E16" s="3">
        <f t="shared" si="1"/>
        <v>0.58995140383108235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3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24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1.7330416659731198</v>
      </c>
      <c r="C20" s="3">
        <f>1-(SUM(I20:I27)+0.5*I28+0.4*I29+0.1*I30)/10</f>
        <v>1.8472319806522519</v>
      </c>
      <c r="D20" s="3">
        <f>1-(SUM(J20:J27)+0.5*J28+0.4*J29+0.1*J30)/10</f>
        <v>1.8623886637488267</v>
      </c>
      <c r="E20" s="3">
        <f>1-(SUM(K20:K27)+0.5*K28+0.4*K29+0.1*K30)/10</f>
        <v>1.7278180995458232</v>
      </c>
      <c r="F20" s="3">
        <f>1</f>
        <v>1</v>
      </c>
      <c r="G20" s="4" t="s">
        <v>10</v>
      </c>
      <c r="H20" s="3">
        <v>-0.56995437195848853</v>
      </c>
      <c r="I20" s="3">
        <v>-0.53122618610706929</v>
      </c>
      <c r="J20" s="3">
        <v>-0.53174083790953774</v>
      </c>
      <c r="K20" s="3">
        <v>-0.41702888116803694</v>
      </c>
    </row>
    <row r="21" spans="1:11" ht="15.6" x14ac:dyDescent="0.3">
      <c r="A21" s="4" t="s">
        <v>10</v>
      </c>
      <c r="B21" s="3">
        <f t="shared" ref="B21:E28" si="2">B$20+H20</f>
        <v>1.1630872940146313</v>
      </c>
      <c r="C21" s="3">
        <f t="shared" si="2"/>
        <v>1.3160057945451826</v>
      </c>
      <c r="D21" s="3">
        <f t="shared" si="2"/>
        <v>1.3306478258392889</v>
      </c>
      <c r="E21" s="3">
        <f t="shared" si="2"/>
        <v>1.3107892183777863</v>
      </c>
      <c r="F21" s="3">
        <f>1</f>
        <v>1</v>
      </c>
      <c r="G21" s="4" t="s">
        <v>9</v>
      </c>
      <c r="H21" s="3">
        <v>-0.63651796423089757</v>
      </c>
      <c r="I21" s="3">
        <v>-0.64623970864728897</v>
      </c>
      <c r="J21" s="3">
        <v>-0.63880096363280869</v>
      </c>
      <c r="K21" s="3">
        <v>-0.55113332711479412</v>
      </c>
    </row>
    <row r="22" spans="1:11" ht="15.6" x14ac:dyDescent="0.3">
      <c r="A22" s="4" t="s">
        <v>9</v>
      </c>
      <c r="B22" s="3">
        <f t="shared" si="2"/>
        <v>1.0965237017422222</v>
      </c>
      <c r="C22" s="3">
        <f t="shared" si="2"/>
        <v>1.2009922720049628</v>
      </c>
      <c r="D22" s="3">
        <f t="shared" si="2"/>
        <v>1.223587700116018</v>
      </c>
      <c r="E22" s="3">
        <f t="shared" si="2"/>
        <v>1.1766847724310292</v>
      </c>
      <c r="F22" s="3">
        <f>1</f>
        <v>1</v>
      </c>
      <c r="G22" s="4" t="s">
        <v>8</v>
      </c>
      <c r="H22" s="3">
        <v>-0.70750185812296429</v>
      </c>
      <c r="I22" s="3">
        <v>-0.72169028715296291</v>
      </c>
      <c r="J22" s="3">
        <v>-0.73099749162150907</v>
      </c>
      <c r="K22" s="3">
        <v>-0.63425054128075653</v>
      </c>
    </row>
    <row r="23" spans="1:11" ht="15.6" x14ac:dyDescent="0.3">
      <c r="A23" s="4" t="s">
        <v>8</v>
      </c>
      <c r="B23" s="3">
        <f t="shared" si="2"/>
        <v>1.0255398078501554</v>
      </c>
      <c r="C23" s="3">
        <f t="shared" si="2"/>
        <v>1.125541693499289</v>
      </c>
      <c r="D23" s="3">
        <f t="shared" si="2"/>
        <v>1.1313911721273175</v>
      </c>
      <c r="E23" s="3">
        <f t="shared" si="2"/>
        <v>1.0935675582650668</v>
      </c>
      <c r="F23" s="3">
        <f>1</f>
        <v>1</v>
      </c>
      <c r="G23" s="4" t="s">
        <v>7</v>
      </c>
      <c r="H23" s="3">
        <v>-0.67341776632152783</v>
      </c>
      <c r="I23" s="3">
        <v>-0.76426816465171532</v>
      </c>
      <c r="J23" s="3">
        <v>-0.77505756966920469</v>
      </c>
      <c r="K23" s="3">
        <v>-0.68953422526018104</v>
      </c>
    </row>
    <row r="24" spans="1:11" ht="15.6" x14ac:dyDescent="0.3">
      <c r="A24" s="4" t="s">
        <v>7</v>
      </c>
      <c r="B24" s="3">
        <f t="shared" si="2"/>
        <v>1.0596238996515921</v>
      </c>
      <c r="C24" s="3">
        <f t="shared" si="2"/>
        <v>1.0829638160005366</v>
      </c>
      <c r="D24" s="3">
        <f t="shared" si="2"/>
        <v>1.0873310940796221</v>
      </c>
      <c r="E24" s="3">
        <f t="shared" si="2"/>
        <v>1.0382838742856422</v>
      </c>
      <c r="F24" s="3">
        <f>1</f>
        <v>1</v>
      </c>
      <c r="G24" s="4" t="s">
        <v>6</v>
      </c>
      <c r="H24" s="3">
        <v>-0.82400591021437453</v>
      </c>
      <c r="I24" s="3">
        <v>-0.87144310615469445</v>
      </c>
      <c r="J24" s="3">
        <v>-0.88382633288096257</v>
      </c>
      <c r="K24" s="3">
        <v>-0.77564690241790235</v>
      </c>
    </row>
    <row r="25" spans="1:11" ht="15.6" x14ac:dyDescent="0.3">
      <c r="A25" s="4" t="s">
        <v>6</v>
      </c>
      <c r="B25" s="3">
        <f t="shared" si="2"/>
        <v>0.90903575575874529</v>
      </c>
      <c r="C25" s="3">
        <f t="shared" si="2"/>
        <v>0.97578887449755747</v>
      </c>
      <c r="D25" s="3">
        <f t="shared" si="2"/>
        <v>0.97856233086786415</v>
      </c>
      <c r="E25" s="3">
        <f t="shared" si="2"/>
        <v>0.95217119712792087</v>
      </c>
      <c r="F25" s="3">
        <f>1</f>
        <v>1</v>
      </c>
      <c r="G25" s="4" t="s">
        <v>5</v>
      </c>
      <c r="H25" s="3">
        <v>-0.86131550727870065</v>
      </c>
      <c r="I25" s="3">
        <v>-0.96104618456672786</v>
      </c>
      <c r="J25" s="3">
        <v>-0.98715220805840864</v>
      </c>
      <c r="K25" s="3">
        <v>-0.85019925988345868</v>
      </c>
    </row>
    <row r="26" spans="1:11" ht="15.6" x14ac:dyDescent="0.3">
      <c r="A26" s="4" t="s">
        <v>5</v>
      </c>
      <c r="B26" s="3">
        <f t="shared" si="2"/>
        <v>0.87172615869441916</v>
      </c>
      <c r="C26" s="3">
        <f t="shared" si="2"/>
        <v>0.88618579608552406</v>
      </c>
      <c r="D26" s="3">
        <f t="shared" si="2"/>
        <v>0.87523645569041808</v>
      </c>
      <c r="E26" s="3">
        <f t="shared" si="2"/>
        <v>0.87761883966236454</v>
      </c>
      <c r="F26" s="3">
        <f>1</f>
        <v>1</v>
      </c>
      <c r="G26" s="4" t="s">
        <v>4</v>
      </c>
      <c r="H26" s="3">
        <v>-0.91205189559851452</v>
      </c>
      <c r="I26" s="3">
        <v>-1.0915156056603097</v>
      </c>
      <c r="J26" s="3">
        <v>-1.1454521701738174</v>
      </c>
      <c r="K26" s="3">
        <v>-0.97214853798773027</v>
      </c>
    </row>
    <row r="27" spans="1:11" ht="15.6" x14ac:dyDescent="0.3">
      <c r="A27" s="4" t="s">
        <v>4</v>
      </c>
      <c r="B27" s="3">
        <f t="shared" si="2"/>
        <v>0.8209897703746053</v>
      </c>
      <c r="C27" s="3">
        <f t="shared" si="2"/>
        <v>0.75571637499194222</v>
      </c>
      <c r="D27" s="3">
        <f t="shared" si="2"/>
        <v>0.71693649357500933</v>
      </c>
      <c r="E27" s="3">
        <f t="shared" si="2"/>
        <v>0.75566956155809295</v>
      </c>
      <c r="F27" s="3">
        <f>1</f>
        <v>1</v>
      </c>
      <c r="G27" s="4" t="s">
        <v>3</v>
      </c>
      <c r="H27" s="3">
        <v>-0.99846455412797863</v>
      </c>
      <c r="I27" s="3">
        <v>-1.2516158810895979</v>
      </c>
      <c r="J27" s="3">
        <v>-1.3061262557172439</v>
      </c>
      <c r="K27" s="3">
        <v>-1.1159518514121511</v>
      </c>
    </row>
    <row r="28" spans="1:11" ht="15.6" x14ac:dyDescent="0.3">
      <c r="A28" s="4" t="s">
        <v>3</v>
      </c>
      <c r="B28" s="3">
        <f t="shared" si="2"/>
        <v>0.73457711184514118</v>
      </c>
      <c r="C28" s="3">
        <f t="shared" si="2"/>
        <v>0.59561609956265404</v>
      </c>
      <c r="D28" s="3">
        <f t="shared" si="2"/>
        <v>0.55626240803158278</v>
      </c>
      <c r="E28" s="3">
        <f t="shared" si="2"/>
        <v>0.61186624813367207</v>
      </c>
      <c r="F28" s="3">
        <f>1</f>
        <v>1</v>
      </c>
      <c r="G28" s="4" t="s">
        <v>2</v>
      </c>
      <c r="H28" s="3">
        <v>-1.049564020972604</v>
      </c>
      <c r="I28" s="3">
        <v>-1.4146516982116362</v>
      </c>
      <c r="J28" s="3">
        <v>-1.4694156421006757</v>
      </c>
      <c r="K28" s="3">
        <v>-1.1957865861099526</v>
      </c>
    </row>
    <row r="29" spans="1:11" ht="15.6" x14ac:dyDescent="0.3">
      <c r="A29" s="4" t="s">
        <v>2</v>
      </c>
      <c r="B29" s="3">
        <f>B$20+0.5*H28+0.4*H29+0.1*H30</f>
        <v>0.58585483409536809</v>
      </c>
      <c r="C29" s="3">
        <f>C$20+0.5*I28+0.4*I29+0.1*I30+0.1</f>
        <v>0.31395729816010021</v>
      </c>
      <c r="D29" s="3">
        <f>D$20+0.5*J28+0.4*J29+0.1*J30</f>
        <v>0.23765585592405272</v>
      </c>
      <c r="E29" s="3">
        <f>E$20+0.5*K28+0.4*K29+0.1*K30</f>
        <v>0.45553063061260296</v>
      </c>
      <c r="F29" s="3">
        <f>1</f>
        <v>1</v>
      </c>
      <c r="G29" s="4" t="s">
        <v>1</v>
      </c>
      <c r="H29" s="3">
        <v>-1.1978495528620656</v>
      </c>
      <c r="I29" s="3">
        <v>-1.7887264581904243</v>
      </c>
      <c r="J29" s="3">
        <v>-1.7214193089049254</v>
      </c>
      <c r="K29" s="3">
        <v>-1.3562078162505198</v>
      </c>
    </row>
    <row r="30" spans="1:11" ht="15.6" x14ac:dyDescent="0.3">
      <c r="A30" s="4" t="s">
        <v>1</v>
      </c>
      <c r="B30" s="3">
        <f>B$20+H29</f>
        <v>0.53519211311105419</v>
      </c>
      <c r="C30" s="3">
        <f>MAX(C$20+I29,0.15)</f>
        <v>0.15</v>
      </c>
      <c r="D30" s="3">
        <f>D$20+J29</f>
        <v>0.14096935484390127</v>
      </c>
      <c r="E30" s="3">
        <f>E$20+K29</f>
        <v>0.37161028329530343</v>
      </c>
      <c r="F30" s="3">
        <f>1</f>
        <v>1</v>
      </c>
      <c r="G30" s="4" t="s">
        <v>0</v>
      </c>
      <c r="H30" s="3">
        <v>-1.4326500024662328</v>
      </c>
      <c r="I30" s="3">
        <v>-2.1045825011016381</v>
      </c>
      <c r="J30" s="3">
        <v>-2.01457263212466</v>
      </c>
      <c r="K30" s="3">
        <v>-1.3191104937803604</v>
      </c>
    </row>
    <row r="31" spans="1:11" ht="15.6" x14ac:dyDescent="0.3">
      <c r="A31" s="4" t="s">
        <v>0</v>
      </c>
      <c r="B31" s="3">
        <f>MAX(B20+H30,0.2)</f>
        <v>0.30039166350688706</v>
      </c>
      <c r="C31" s="3">
        <f>MAX(C20+I30,0.1)</f>
        <v>0.1</v>
      </c>
      <c r="D31" s="3">
        <f>MAX(D20+J30,0.1)</f>
        <v>0.1</v>
      </c>
      <c r="E31" s="3">
        <f>MAX(E20+K30,0.1)</f>
        <v>0.40870760576546283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26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1.0212071265532841</v>
      </c>
      <c r="C35" s="3">
        <f>1-(SUM(I35:I42)+0.5*I43+0.4*I44+0.1*I45)/10</f>
        <v>1.0531115533580566</v>
      </c>
      <c r="D35" s="3">
        <f>1-(SUM(J35:J42)+0.5*J43+0.4*J44+0.1*J45)/10</f>
        <v>1.0158255546024284</v>
      </c>
      <c r="E35" s="3">
        <f>1-(SUM(K35:K42)+0.5*K43+0.4*K44+0.1*K45)/10</f>
        <v>1.1053844884879862</v>
      </c>
      <c r="F35" s="3">
        <f>1</f>
        <v>1</v>
      </c>
      <c r="G35" s="4" t="s">
        <v>10</v>
      </c>
      <c r="H35" s="3">
        <v>-1.5757650699679277E-5</v>
      </c>
      <c r="I35" s="3">
        <v>2.9496359056209202E-3</v>
      </c>
      <c r="J35" s="3">
        <v>8.8827182445613377E-3</v>
      </c>
      <c r="K35" s="3">
        <v>-2.23227591750415E-2</v>
      </c>
    </row>
    <row r="36" spans="1:11" ht="15.6" x14ac:dyDescent="0.3">
      <c r="A36" s="4" t="s">
        <v>10</v>
      </c>
      <c r="B36" s="3">
        <f t="shared" ref="B36:E43" si="3">B$35+H35</f>
        <v>1.0211913689025844</v>
      </c>
      <c r="C36" s="3">
        <f t="shared" si="3"/>
        <v>1.0560611892636775</v>
      </c>
      <c r="D36" s="3">
        <f t="shared" si="3"/>
        <v>1.0247082728469898</v>
      </c>
      <c r="E36" s="3">
        <f t="shared" si="3"/>
        <v>1.0830617293129448</v>
      </c>
      <c r="F36" s="3">
        <f>1</f>
        <v>1</v>
      </c>
      <c r="G36" s="4" t="s">
        <v>9</v>
      </c>
      <c r="H36" s="3">
        <v>6.9534973394046254E-3</v>
      </c>
      <c r="I36" s="3">
        <v>-1.6923067852544854E-2</v>
      </c>
      <c r="J36" s="3">
        <v>-8.9103857776073414E-4</v>
      </c>
      <c r="K36" s="3">
        <v>-3.7832972114992973E-2</v>
      </c>
    </row>
    <row r="37" spans="1:11" ht="15.6" x14ac:dyDescent="0.3">
      <c r="A37" s="4" t="s">
        <v>9</v>
      </c>
      <c r="B37" s="3">
        <f t="shared" si="3"/>
        <v>1.0281606238926886</v>
      </c>
      <c r="C37" s="3">
        <f t="shared" si="3"/>
        <v>1.0361884855055117</v>
      </c>
      <c r="D37" s="3">
        <f t="shared" si="3"/>
        <v>1.0149345160246677</v>
      </c>
      <c r="E37" s="3">
        <f t="shared" si="3"/>
        <v>1.0675515163729932</v>
      </c>
      <c r="F37" s="3">
        <f>1</f>
        <v>1</v>
      </c>
      <c r="G37" s="4" t="s">
        <v>8</v>
      </c>
      <c r="H37" s="3">
        <v>2.8217650993459107E-2</v>
      </c>
      <c r="I37" s="3">
        <v>-7.8318175755231947E-3</v>
      </c>
      <c r="J37" s="3">
        <v>9.5960302359555036E-3</v>
      </c>
      <c r="K37" s="3">
        <v>-5.4485965474823622E-2</v>
      </c>
    </row>
    <row r="38" spans="1:11" ht="15.6" x14ac:dyDescent="0.3">
      <c r="A38" s="4" t="s">
        <v>8</v>
      </c>
      <c r="B38" s="3">
        <f t="shared" si="3"/>
        <v>1.0494247775467431</v>
      </c>
      <c r="C38" s="3">
        <f t="shared" si="3"/>
        <v>1.0452797357825334</v>
      </c>
      <c r="D38" s="3">
        <f t="shared" si="3"/>
        <v>1.0254215848383839</v>
      </c>
      <c r="E38" s="3">
        <f t="shared" si="3"/>
        <v>1.0508985230131627</v>
      </c>
      <c r="F38" s="3">
        <f>1</f>
        <v>1</v>
      </c>
      <c r="G38" s="4" t="s">
        <v>7</v>
      </c>
      <c r="H38" s="3">
        <v>1.9096399526037429E-2</v>
      </c>
      <c r="I38" s="3">
        <v>-2.119748970802279E-2</v>
      </c>
      <c r="J38" s="3">
        <v>1.6479400151249018E-2</v>
      </c>
      <c r="K38" s="3">
        <v>-6.8056595970089659E-2</v>
      </c>
    </row>
    <row r="39" spans="1:11" ht="15.6" x14ac:dyDescent="0.3">
      <c r="A39" s="4" t="s">
        <v>7</v>
      </c>
      <c r="B39" s="3">
        <f t="shared" si="3"/>
        <v>1.0403035260793214</v>
      </c>
      <c r="C39" s="3">
        <f t="shared" si="3"/>
        <v>1.0319140636500339</v>
      </c>
      <c r="D39" s="3">
        <f t="shared" si="3"/>
        <v>1.0323049547536773</v>
      </c>
      <c r="E39" s="3">
        <f t="shared" si="3"/>
        <v>1.0373278925178966</v>
      </c>
      <c r="F39" s="3">
        <f>1</f>
        <v>1</v>
      </c>
      <c r="G39" s="4" t="s">
        <v>6</v>
      </c>
      <c r="H39" s="3">
        <v>3.7857464334785193E-2</v>
      </c>
      <c r="I39" s="3">
        <v>-8.0875873229706383E-3</v>
      </c>
      <c r="J39" s="3">
        <v>2.261949439262452E-2</v>
      </c>
      <c r="K39" s="3">
        <v>-7.097028262274982E-2</v>
      </c>
    </row>
    <row r="40" spans="1:11" ht="15.6" x14ac:dyDescent="0.3">
      <c r="A40" s="4" t="s">
        <v>6</v>
      </c>
      <c r="B40" s="3">
        <f t="shared" si="3"/>
        <v>1.0590645908880691</v>
      </c>
      <c r="C40" s="3">
        <f t="shared" si="3"/>
        <v>1.045023966035086</v>
      </c>
      <c r="D40" s="3">
        <f t="shared" si="3"/>
        <v>1.038445048995053</v>
      </c>
      <c r="E40" s="3">
        <f t="shared" si="3"/>
        <v>1.0344142058652364</v>
      </c>
      <c r="F40" s="3">
        <f>1</f>
        <v>1</v>
      </c>
      <c r="G40" s="4" t="s">
        <v>5</v>
      </c>
      <c r="H40" s="3">
        <v>1.6924195758404297E-2</v>
      </c>
      <c r="I40" s="3">
        <v>-2.2862531363763931E-2</v>
      </c>
      <c r="J40" s="3">
        <v>1.8224580624545596E-2</v>
      </c>
      <c r="K40" s="3">
        <v>-0.10112601915078839</v>
      </c>
    </row>
    <row r="41" spans="1:11" ht="15.6" x14ac:dyDescent="0.3">
      <c r="A41" s="4" t="s">
        <v>5</v>
      </c>
      <c r="B41" s="3">
        <f t="shared" si="3"/>
        <v>1.0381313223116884</v>
      </c>
      <c r="C41" s="3">
        <f t="shared" si="3"/>
        <v>1.0302490219942926</v>
      </c>
      <c r="D41" s="3">
        <f t="shared" si="3"/>
        <v>1.034050135226974</v>
      </c>
      <c r="E41" s="3">
        <f t="shared" si="3"/>
        <v>1.0042584693371979</v>
      </c>
      <c r="F41" s="3">
        <f>1</f>
        <v>1</v>
      </c>
      <c r="G41" s="4" t="s">
        <v>4</v>
      </c>
      <c r="H41" s="3">
        <v>-3.1887840675881969E-2</v>
      </c>
      <c r="I41" s="3">
        <v>-7.6877620738931327E-2</v>
      </c>
      <c r="J41" s="3">
        <v>-1.7950224560108908E-2</v>
      </c>
      <c r="K41" s="3">
        <v>-0.14514649932327142</v>
      </c>
    </row>
    <row r="42" spans="1:11" ht="15.6" x14ac:dyDescent="0.3">
      <c r="A42" s="4" t="s">
        <v>4</v>
      </c>
      <c r="B42" s="3">
        <f t="shared" si="3"/>
        <v>0.98931928587740203</v>
      </c>
      <c r="C42" s="3">
        <f t="shared" si="3"/>
        <v>0.97623393261912528</v>
      </c>
      <c r="D42" s="3">
        <f t="shared" si="3"/>
        <v>0.99787533004231954</v>
      </c>
      <c r="E42" s="3">
        <f t="shared" si="3"/>
        <v>0.96023798916471481</v>
      </c>
      <c r="F42" s="3">
        <f>1</f>
        <v>1</v>
      </c>
      <c r="G42" s="4" t="s">
        <v>3</v>
      </c>
      <c r="H42" s="3">
        <v>-7.2474775297024605E-2</v>
      </c>
      <c r="I42" s="3">
        <v>-0.12141821343362291</v>
      </c>
      <c r="J42" s="3">
        <v>-5.7323268662385331E-2</v>
      </c>
      <c r="K42" s="3">
        <v>-0.21031112622232703</v>
      </c>
    </row>
    <row r="43" spans="1:11" ht="15.6" x14ac:dyDescent="0.3">
      <c r="A43" s="4" t="s">
        <v>3</v>
      </c>
      <c r="B43" s="3">
        <f t="shared" si="3"/>
        <v>0.94873235125625943</v>
      </c>
      <c r="C43" s="3">
        <f t="shared" si="3"/>
        <v>0.93169333992443371</v>
      </c>
      <c r="D43" s="3">
        <f t="shared" si="3"/>
        <v>0.95850228594004305</v>
      </c>
      <c r="E43" s="3">
        <f t="shared" si="3"/>
        <v>0.89507336226565914</v>
      </c>
      <c r="F43" s="3">
        <f>1</f>
        <v>1</v>
      </c>
      <c r="G43" s="4" t="s">
        <v>2</v>
      </c>
      <c r="H43" s="3">
        <v>-0.14511274431608379</v>
      </c>
      <c r="I43" s="3">
        <v>-0.18472075132769045</v>
      </c>
      <c r="J43" s="3">
        <v>-0.10127862085556671</v>
      </c>
      <c r="K43" s="3">
        <v>-0.28357746335692863</v>
      </c>
    </row>
    <row r="44" spans="1:11" ht="15.6" x14ac:dyDescent="0.3">
      <c r="A44" s="4" t="s">
        <v>2</v>
      </c>
      <c r="B44" s="3">
        <f>B$35+0.5*H43+0.4*H44+0.1*H45</f>
        <v>0.80446502669195841</v>
      </c>
      <c r="C44" s="3">
        <f>C$35+0.5*I43+0.4*I44+0.1*I45</f>
        <v>0.79424471186725021</v>
      </c>
      <c r="D44" s="3">
        <f>D$35+0.5*J43+0.4*J44+0.1*J45</f>
        <v>0.8579323167294628</v>
      </c>
      <c r="E44" s="3">
        <f>E$35+0.5*K43+0.4*K44+0.1*K45</f>
        <v>0.76179182366220866</v>
      </c>
      <c r="F44" s="3">
        <f>1</f>
        <v>1</v>
      </c>
      <c r="G44" s="4" t="s">
        <v>1</v>
      </c>
      <c r="H44" s="3">
        <v>-0.24728432082274501</v>
      </c>
      <c r="I44" s="3">
        <v>-0.28339273107866852</v>
      </c>
      <c r="J44" s="3">
        <v>-0.16780397059848443</v>
      </c>
      <c r="K44" s="3">
        <v>-0.3761877787198129</v>
      </c>
    </row>
    <row r="45" spans="1:11" ht="15.6" x14ac:dyDescent="0.3">
      <c r="A45" s="4" t="s">
        <v>1</v>
      </c>
      <c r="B45" s="3">
        <f>B$35+H44</f>
        <v>0.77392280573053907</v>
      </c>
      <c r="C45" s="3">
        <f>C$35+I44</f>
        <v>0.76971882227938804</v>
      </c>
      <c r="D45" s="3">
        <f>D$35+J44</f>
        <v>0.84802158400394401</v>
      </c>
      <c r="E45" s="3">
        <f>E$35+K44</f>
        <v>0.7291967097681733</v>
      </c>
      <c r="F45" s="3">
        <f>1</f>
        <v>1</v>
      </c>
      <c r="G45" s="4" t="s">
        <v>0</v>
      </c>
      <c r="H45" s="3">
        <v>-0.4527199937418564</v>
      </c>
      <c r="I45" s="3">
        <v>-0.53149373395493771</v>
      </c>
      <c r="J45" s="3">
        <v>-0.40132339205788464</v>
      </c>
      <c r="K45" s="3">
        <v>-0.51328821659388113</v>
      </c>
    </row>
    <row r="46" spans="1:11" ht="15.6" x14ac:dyDescent="0.3">
      <c r="A46" s="4" t="s">
        <v>0</v>
      </c>
      <c r="B46" s="3">
        <f>MAX(B35+H45,0.2)</f>
        <v>0.5684871328114276</v>
      </c>
      <c r="C46" s="3">
        <f>MAX(C35+I45,0.2)</f>
        <v>0.52161781940311891</v>
      </c>
      <c r="D46" s="3">
        <f>MAX(D35+J45,0.2)</f>
        <v>0.61450216254454371</v>
      </c>
      <c r="E46" s="3">
        <f>MAX(E35+K45,0.2)</f>
        <v>0.59209627189410508</v>
      </c>
      <c r="F46" s="3">
        <f>1</f>
        <v>1</v>
      </c>
    </row>
    <row r="47" spans="1:11" ht="16.2" thickBot="1" x14ac:dyDescent="0.35">
      <c r="A47" s="4"/>
      <c r="B47" s="3"/>
      <c r="C47" s="3"/>
      <c r="D47" s="3"/>
      <c r="E47" s="3"/>
      <c r="F47" s="3"/>
    </row>
    <row r="48" spans="1:11" ht="16.8" thickTop="1" thickBot="1" x14ac:dyDescent="0.35">
      <c r="A48" s="6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57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0.80019714155920119</v>
      </c>
      <c r="C50" s="3">
        <f>1-(SUM(I50:I57)+0.5*I58+0.4*I59+0.1*I60)/10</f>
        <v>0.8319619172715309</v>
      </c>
      <c r="D50" s="3">
        <f>1-(SUM(J50:J57)+0.5*J58+0.4*J59+0.1*J60)/10</f>
        <v>0.88438301889294302</v>
      </c>
      <c r="E50" s="3">
        <f>1-(SUM(K50:K57)+0.5*K58+0.4*K59+0.1*K60)/10</f>
        <v>1.0765682770706244</v>
      </c>
      <c r="F50" s="3">
        <f>1</f>
        <v>1</v>
      </c>
      <c r="G50" s="4" t="s">
        <v>10</v>
      </c>
      <c r="H50" s="3">
        <v>1.3496921440548633E-2</v>
      </c>
      <c r="I50" s="3">
        <v>4.5554365938570505E-2</v>
      </c>
      <c r="J50" s="3">
        <v>4.7566983712001382E-2</v>
      </c>
      <c r="K50" s="3">
        <v>-1.2337161239088906E-2</v>
      </c>
    </row>
    <row r="51" spans="1:11" ht="15.6" x14ac:dyDescent="0.3">
      <c r="A51" s="4" t="s">
        <v>10</v>
      </c>
      <c r="B51" s="3">
        <f t="shared" ref="B51:E58" si="4">B$50+H50</f>
        <v>0.81369406299974978</v>
      </c>
      <c r="C51" s="3">
        <f t="shared" si="4"/>
        <v>0.87751628321010144</v>
      </c>
      <c r="D51" s="3">
        <f t="shared" si="4"/>
        <v>0.93195000260494443</v>
      </c>
      <c r="E51" s="3">
        <f t="shared" si="4"/>
        <v>1.0642311158315354</v>
      </c>
      <c r="F51" s="3">
        <f>1</f>
        <v>1</v>
      </c>
      <c r="G51" s="4" t="s">
        <v>9</v>
      </c>
      <c r="H51" s="3">
        <v>9.6407389483334091E-2</v>
      </c>
      <c r="I51" s="3">
        <v>7.2062972789463359E-2</v>
      </c>
      <c r="J51" s="3">
        <v>4.9048528467886023E-2</v>
      </c>
      <c r="K51" s="3">
        <v>-1.9959310740622009E-2</v>
      </c>
    </row>
    <row r="52" spans="1:11" ht="15.6" x14ac:dyDescent="0.3">
      <c r="A52" s="4" t="s">
        <v>9</v>
      </c>
      <c r="B52" s="3">
        <f t="shared" si="4"/>
        <v>0.89660453104253524</v>
      </c>
      <c r="C52" s="3">
        <f t="shared" si="4"/>
        <v>0.90402489006099429</v>
      </c>
      <c r="D52" s="3">
        <f t="shared" si="4"/>
        <v>0.93343154736082901</v>
      </c>
      <c r="E52" s="3">
        <f t="shared" si="4"/>
        <v>1.0566089663300025</v>
      </c>
      <c r="F52" s="3">
        <f>1</f>
        <v>1</v>
      </c>
      <c r="G52" s="4" t="s">
        <v>8</v>
      </c>
      <c r="H52" s="3">
        <v>0.17489941796695097</v>
      </c>
      <c r="I52" s="3">
        <v>0.12592900669102525</v>
      </c>
      <c r="J52" s="3">
        <v>9.9434960101444328E-2</v>
      </c>
      <c r="K52" s="3">
        <v>-2.4853631766051539E-2</v>
      </c>
    </row>
    <row r="53" spans="1:11" ht="15.6" x14ac:dyDescent="0.3">
      <c r="A53" s="4" t="s">
        <v>8</v>
      </c>
      <c r="B53" s="3">
        <f t="shared" si="4"/>
        <v>0.97509655952615215</v>
      </c>
      <c r="C53" s="3">
        <f t="shared" si="4"/>
        <v>0.95789092396255615</v>
      </c>
      <c r="D53" s="3">
        <f t="shared" si="4"/>
        <v>0.98381797899438739</v>
      </c>
      <c r="E53" s="3">
        <f t="shared" si="4"/>
        <v>1.0517146453045729</v>
      </c>
      <c r="F53" s="3">
        <f>1</f>
        <v>1</v>
      </c>
      <c r="G53" s="4" t="s">
        <v>7</v>
      </c>
      <c r="H53" s="3">
        <v>0.20804967195078078</v>
      </c>
      <c r="I53" s="3">
        <v>0.17847850463962922</v>
      </c>
      <c r="J53" s="3">
        <v>0.12348183485529698</v>
      </c>
      <c r="K53" s="3">
        <v>-1.2233493486859176E-2</v>
      </c>
    </row>
    <row r="54" spans="1:11" ht="15.6" x14ac:dyDescent="0.3">
      <c r="A54" s="4" t="s">
        <v>7</v>
      </c>
      <c r="B54" s="3">
        <f t="shared" si="4"/>
        <v>1.008246813509982</v>
      </c>
      <c r="C54" s="3">
        <f t="shared" si="4"/>
        <v>1.0104404219111602</v>
      </c>
      <c r="D54" s="3">
        <f t="shared" si="4"/>
        <v>1.00786485374824</v>
      </c>
      <c r="E54" s="3">
        <f t="shared" si="4"/>
        <v>1.0643347835837653</v>
      </c>
      <c r="F54" s="3">
        <f>1</f>
        <v>1</v>
      </c>
      <c r="G54" s="4" t="s">
        <v>6</v>
      </c>
      <c r="H54" s="3">
        <v>0.29231483946759029</v>
      </c>
      <c r="I54" s="3">
        <v>0.23196526206857487</v>
      </c>
      <c r="J54" s="3">
        <v>0.17372293031949057</v>
      </c>
      <c r="K54" s="3">
        <v>-2.888845643054317E-2</v>
      </c>
    </row>
    <row r="55" spans="1:11" ht="15.6" x14ac:dyDescent="0.3">
      <c r="A55" s="4" t="s">
        <v>6</v>
      </c>
      <c r="B55" s="3">
        <f t="shared" si="4"/>
        <v>1.0925119810267914</v>
      </c>
      <c r="C55" s="3">
        <f t="shared" si="4"/>
        <v>1.0639271793401057</v>
      </c>
      <c r="D55" s="3">
        <f t="shared" si="4"/>
        <v>1.0581059492124336</v>
      </c>
      <c r="E55" s="3">
        <f t="shared" si="4"/>
        <v>1.0476798206400812</v>
      </c>
      <c r="F55" s="3">
        <f>1</f>
        <v>1</v>
      </c>
      <c r="G55" s="4" t="s">
        <v>5</v>
      </c>
      <c r="H55" s="3">
        <v>0.30702799668094083</v>
      </c>
      <c r="I55" s="3">
        <v>0.26750120896341478</v>
      </c>
      <c r="J55" s="3">
        <v>0.17621238966368907</v>
      </c>
      <c r="K55" s="3">
        <v>-7.0119745945532788E-2</v>
      </c>
    </row>
    <row r="56" spans="1:11" ht="15.6" x14ac:dyDescent="0.3">
      <c r="A56" s="4" t="s">
        <v>5</v>
      </c>
      <c r="B56" s="3">
        <f t="shared" si="4"/>
        <v>1.1072251382401421</v>
      </c>
      <c r="C56" s="3">
        <f t="shared" si="4"/>
        <v>1.0994631262349457</v>
      </c>
      <c r="D56" s="3">
        <f t="shared" si="4"/>
        <v>1.060595408556632</v>
      </c>
      <c r="E56" s="3">
        <f t="shared" si="4"/>
        <v>1.0064485311250917</v>
      </c>
      <c r="F56" s="3">
        <f>1</f>
        <v>1</v>
      </c>
      <c r="G56" s="4" t="s">
        <v>4</v>
      </c>
      <c r="H56" s="3">
        <v>0.28875923470751153</v>
      </c>
      <c r="I56" s="3">
        <v>0.25279000681549424</v>
      </c>
      <c r="J56" s="3">
        <v>0.16532431618382273</v>
      </c>
      <c r="K56" s="3">
        <v>-9.5978968553243615E-2</v>
      </c>
    </row>
    <row r="57" spans="1:11" ht="15.6" x14ac:dyDescent="0.3">
      <c r="A57" s="4" t="s">
        <v>4</v>
      </c>
      <c r="B57" s="3">
        <f t="shared" si="4"/>
        <v>1.0889563762667127</v>
      </c>
      <c r="C57" s="3">
        <f t="shared" si="4"/>
        <v>1.0847519240870251</v>
      </c>
      <c r="D57" s="3">
        <f t="shared" si="4"/>
        <v>1.0497073350767658</v>
      </c>
      <c r="E57" s="3">
        <f t="shared" si="4"/>
        <v>0.9805893085173808</v>
      </c>
      <c r="F57" s="3">
        <f>1</f>
        <v>1</v>
      </c>
      <c r="G57" s="4" t="s">
        <v>3</v>
      </c>
      <c r="H57" s="3">
        <v>0.36143737621866412</v>
      </c>
      <c r="I57" s="3">
        <v>0.33506670218558099</v>
      </c>
      <c r="J57" s="3">
        <v>0.2234561593228791</v>
      </c>
      <c r="K57" s="3">
        <v>-0.13056824863055377</v>
      </c>
    </row>
    <row r="58" spans="1:11" ht="15.6" x14ac:dyDescent="0.3">
      <c r="A58" s="4" t="s">
        <v>3</v>
      </c>
      <c r="B58" s="3">
        <f t="shared" si="4"/>
        <v>1.1616345177778653</v>
      </c>
      <c r="C58" s="3">
        <f t="shared" si="4"/>
        <v>1.167028619457112</v>
      </c>
      <c r="D58" s="3">
        <f t="shared" si="4"/>
        <v>1.1078391782158221</v>
      </c>
      <c r="E58" s="3">
        <f t="shared" si="4"/>
        <v>0.94600002844007069</v>
      </c>
      <c r="F58" s="3">
        <f>1</f>
        <v>1</v>
      </c>
      <c r="G58" s="4" t="s">
        <v>2</v>
      </c>
      <c r="H58" s="3">
        <v>0.32694460431061623</v>
      </c>
      <c r="I58" s="3">
        <v>0.29506817268025914</v>
      </c>
      <c r="J58" s="3">
        <v>0.19172581541411196</v>
      </c>
      <c r="K58" s="3">
        <v>-0.25624857177084864</v>
      </c>
    </row>
    <row r="59" spans="1:11" ht="15.6" x14ac:dyDescent="0.3">
      <c r="A59" s="4" t="s">
        <v>2</v>
      </c>
      <c r="B59" s="3">
        <f>B$50+0.5*H58+0.4*H59+0.1*H60</f>
        <v>1.0558328780508677</v>
      </c>
      <c r="C59" s="3">
        <f>C$50+0.5*I58+0.4*I59+0.1*I60</f>
        <v>1.0029947144644693</v>
      </c>
      <c r="D59" s="3">
        <f>D$50+0.5*J58+0.4*J59+0.1*J60</f>
        <v>0.98230472733700291</v>
      </c>
      <c r="E59" s="3">
        <f>E$50+0.5*K58+0.4*K59+0.1*K60</f>
        <v>0.70582452315687438</v>
      </c>
      <c r="F59" s="3">
        <f>1</f>
        <v>1</v>
      </c>
      <c r="G59" s="4" t="s">
        <v>1</v>
      </c>
      <c r="H59" s="3">
        <v>0.23023385742063426</v>
      </c>
      <c r="I59" s="3">
        <v>0.11769853121808936</v>
      </c>
      <c r="J59" s="3">
        <v>5.8233142995662741E-2</v>
      </c>
      <c r="K59" s="3">
        <v>-0.43067913937099772</v>
      </c>
    </row>
    <row r="60" spans="1:11" ht="15.6" x14ac:dyDescent="0.3">
      <c r="A60" s="4" t="s">
        <v>1</v>
      </c>
      <c r="B60" s="3">
        <f>B$50+H59</f>
        <v>1.0304309989798355</v>
      </c>
      <c r="C60" s="3">
        <f>C$50+I59</f>
        <v>0.94966044848962028</v>
      </c>
      <c r="D60" s="3">
        <f>D$50+J59</f>
        <v>0.94261616188860575</v>
      </c>
      <c r="E60" s="3">
        <f>E$50+K59</f>
        <v>0.64588913769962675</v>
      </c>
      <c r="F60" s="3">
        <f>1</f>
        <v>1</v>
      </c>
      <c r="G60" s="4" t="s">
        <v>0</v>
      </c>
      <c r="H60" s="3">
        <v>6.9891368104805184E-4</v>
      </c>
      <c r="I60" s="3">
        <v>-0.23580701634426923</v>
      </c>
      <c r="J60" s="3">
        <v>-0.21234456461261167</v>
      </c>
      <c r="K60" s="3">
        <v>-0.70347812279926603</v>
      </c>
    </row>
    <row r="61" spans="1:11" ht="15.6" x14ac:dyDescent="0.3">
      <c r="A61" s="4" t="s">
        <v>0</v>
      </c>
      <c r="B61" s="3">
        <f>MAX(B50+H60,0.1)</f>
        <v>0.80089605524024921</v>
      </c>
      <c r="C61" s="3">
        <f>MAX(C50+I60,0.12)</f>
        <v>0.59615490092726164</v>
      </c>
      <c r="D61" s="3">
        <f>MAX(D50+J60,0.12)</f>
        <v>0.67203845428033138</v>
      </c>
      <c r="E61" s="3">
        <f>MAX(E50+K60,0.2)</f>
        <v>0.37309015427135839</v>
      </c>
      <c r="F61" s="3">
        <f>1</f>
        <v>1</v>
      </c>
    </row>
    <row r="62" spans="1:11" ht="15" thickBot="1" x14ac:dyDescent="0.35">
      <c r="B62" s="2"/>
      <c r="C62" s="2"/>
      <c r="D62" s="2"/>
      <c r="E62" s="2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61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0.79186357283096265</v>
      </c>
      <c r="C65" s="3">
        <f>1-(SUM(I65:I72)+0.5*I73+0.4*I74+0.1*I75)/10</f>
        <v>0.7632883133898527</v>
      </c>
      <c r="D65" s="3">
        <f>1-(SUM(J65:J72)+0.5*J73+0.4*J74+0.1*J75)/10</f>
        <v>0.76779988204174554</v>
      </c>
      <c r="E65" s="3">
        <f>1-(SUM(K65:K72)+0.5*K73+0.4*K74+0.1*K75)/10</f>
        <v>0.81368592692829522</v>
      </c>
      <c r="F65" s="3">
        <f>1</f>
        <v>1</v>
      </c>
      <c r="G65" s="4" t="s">
        <v>10</v>
      </c>
      <c r="H65" s="3">
        <v>9.4603547139385957E-2</v>
      </c>
      <c r="I65" s="3">
        <v>9.5639315148340912E-2</v>
      </c>
      <c r="J65" s="3">
        <v>9.8944270435257137E-2</v>
      </c>
      <c r="K65" s="3">
        <v>8.2128424994625082E-2</v>
      </c>
    </row>
    <row r="66" spans="1:11" ht="15.6" x14ac:dyDescent="0.3">
      <c r="A66" s="4" t="s">
        <v>10</v>
      </c>
      <c r="B66" s="3">
        <f t="shared" ref="B66:E73" si="5">B$65+H65</f>
        <v>0.88646711997034866</v>
      </c>
      <c r="C66" s="3">
        <f t="shared" si="5"/>
        <v>0.8589276285381936</v>
      </c>
      <c r="D66" s="3">
        <f t="shared" si="5"/>
        <v>0.86674415247700265</v>
      </c>
      <c r="E66" s="3">
        <f t="shared" si="5"/>
        <v>0.89581435192292025</v>
      </c>
      <c r="F66" s="3">
        <f>1</f>
        <v>1</v>
      </c>
      <c r="G66" s="4" t="s">
        <v>9</v>
      </c>
      <c r="H66" s="3">
        <v>0.14054741022090975</v>
      </c>
      <c r="I66" s="3">
        <v>0.14460675012728924</v>
      </c>
      <c r="J66" s="3">
        <v>0.13980186185785332</v>
      </c>
      <c r="K66" s="3">
        <v>0.13367957386066384</v>
      </c>
    </row>
    <row r="67" spans="1:11" ht="15.6" x14ac:dyDescent="0.3">
      <c r="A67" s="4" t="s">
        <v>9</v>
      </c>
      <c r="B67" s="3">
        <f t="shared" si="5"/>
        <v>0.93241098305187242</v>
      </c>
      <c r="C67" s="3">
        <f t="shared" si="5"/>
        <v>0.90789506351714189</v>
      </c>
      <c r="D67" s="3">
        <f t="shared" si="5"/>
        <v>0.90760174389959891</v>
      </c>
      <c r="E67" s="3">
        <f t="shared" si="5"/>
        <v>0.94736550078895909</v>
      </c>
      <c r="F67" s="3">
        <f>1</f>
        <v>1</v>
      </c>
      <c r="G67" s="4" t="s">
        <v>8</v>
      </c>
      <c r="H67" s="3">
        <v>0.16484682477691184</v>
      </c>
      <c r="I67" s="3">
        <v>0.16101101723231082</v>
      </c>
      <c r="J67" s="3">
        <v>0.15712725185319212</v>
      </c>
      <c r="K67" s="3">
        <v>0.16391992955670698</v>
      </c>
    </row>
    <row r="68" spans="1:11" ht="15.6" x14ac:dyDescent="0.3">
      <c r="A68" s="4" t="s">
        <v>8</v>
      </c>
      <c r="B68" s="3">
        <f t="shared" si="5"/>
        <v>0.95671039760787446</v>
      </c>
      <c r="C68" s="3">
        <f t="shared" si="5"/>
        <v>0.92429933062216352</v>
      </c>
      <c r="D68" s="3">
        <f t="shared" si="5"/>
        <v>0.92492713389493764</v>
      </c>
      <c r="E68" s="3">
        <f t="shared" si="5"/>
        <v>0.9776058564850022</v>
      </c>
      <c r="F68" s="3">
        <f>1</f>
        <v>1</v>
      </c>
      <c r="G68" s="4" t="s">
        <v>7</v>
      </c>
      <c r="H68" s="3">
        <v>0.12398536496464861</v>
      </c>
      <c r="I68" s="3">
        <v>0.15096402006821213</v>
      </c>
      <c r="J68" s="3">
        <v>0.14867242113418419</v>
      </c>
      <c r="K68" s="3">
        <v>0.14579896088662209</v>
      </c>
    </row>
    <row r="69" spans="1:11" ht="15.6" x14ac:dyDescent="0.3">
      <c r="A69" s="4" t="s">
        <v>7</v>
      </c>
      <c r="B69" s="3">
        <f t="shared" si="5"/>
        <v>0.91584893779561127</v>
      </c>
      <c r="C69" s="3">
        <f t="shared" si="5"/>
        <v>0.91425233345806478</v>
      </c>
      <c r="D69" s="3">
        <f t="shared" si="5"/>
        <v>0.91647230317592976</v>
      </c>
      <c r="E69" s="3">
        <f t="shared" si="5"/>
        <v>0.95948488781491736</v>
      </c>
      <c r="F69" s="3">
        <f>1</f>
        <v>1</v>
      </c>
      <c r="G69" s="4" t="s">
        <v>6</v>
      </c>
      <c r="H69" s="3">
        <v>0.23912232018048546</v>
      </c>
      <c r="I69" s="3">
        <v>0.23898371703651933</v>
      </c>
      <c r="J69" s="3">
        <v>0.23729108337019428</v>
      </c>
      <c r="K69" s="3">
        <v>0.20451505519674806</v>
      </c>
    </row>
    <row r="70" spans="1:11" ht="15.6" x14ac:dyDescent="0.3">
      <c r="A70" s="4" t="s">
        <v>6</v>
      </c>
      <c r="B70" s="3">
        <f t="shared" si="5"/>
        <v>1.0309858930114482</v>
      </c>
      <c r="C70" s="3">
        <f t="shared" si="5"/>
        <v>1.0022720304263721</v>
      </c>
      <c r="D70" s="3">
        <f t="shared" si="5"/>
        <v>1.0050909654119398</v>
      </c>
      <c r="E70" s="3">
        <f t="shared" si="5"/>
        <v>1.0182009821250433</v>
      </c>
      <c r="F70" s="3">
        <f>1</f>
        <v>1</v>
      </c>
      <c r="G70" s="4" t="s">
        <v>5</v>
      </c>
      <c r="H70" s="3">
        <v>0.22064746263573434</v>
      </c>
      <c r="I70" s="3">
        <v>0.23438741200910904</v>
      </c>
      <c r="J70" s="3">
        <v>0.2292960073014258</v>
      </c>
      <c r="K70" s="3">
        <v>0.20200738885254199</v>
      </c>
    </row>
    <row r="71" spans="1:11" ht="15.6" x14ac:dyDescent="0.3">
      <c r="A71" s="4" t="s">
        <v>5</v>
      </c>
      <c r="B71" s="3">
        <f t="shared" si="5"/>
        <v>1.0125110354666971</v>
      </c>
      <c r="C71" s="3">
        <f t="shared" si="5"/>
        <v>0.99767572539896177</v>
      </c>
      <c r="D71" s="3">
        <f t="shared" si="5"/>
        <v>0.99709588934317139</v>
      </c>
      <c r="E71" s="3">
        <f t="shared" si="5"/>
        <v>1.0156933157808372</v>
      </c>
      <c r="F71" s="3">
        <f>1</f>
        <v>1</v>
      </c>
      <c r="G71" s="4" t="s">
        <v>4</v>
      </c>
      <c r="H71" s="3">
        <v>0.26159135894454755</v>
      </c>
      <c r="I71" s="3">
        <v>0.30129898247235165</v>
      </c>
      <c r="J71" s="3">
        <v>0.30098930038409855</v>
      </c>
      <c r="K71" s="3">
        <v>0.25769722300430747</v>
      </c>
    </row>
    <row r="72" spans="1:11" ht="15.6" x14ac:dyDescent="0.3">
      <c r="A72" s="4" t="s">
        <v>4</v>
      </c>
      <c r="B72" s="3">
        <f t="shared" si="5"/>
        <v>1.0534549317755102</v>
      </c>
      <c r="C72" s="3">
        <f t="shared" si="5"/>
        <v>1.0645872958622045</v>
      </c>
      <c r="D72" s="3">
        <f t="shared" si="5"/>
        <v>1.068789182425844</v>
      </c>
      <c r="E72" s="3">
        <f t="shared" si="5"/>
        <v>1.0713831499326028</v>
      </c>
      <c r="F72" s="3">
        <f>1</f>
        <v>1</v>
      </c>
      <c r="G72" s="4" t="s">
        <v>3</v>
      </c>
      <c r="H72" s="3">
        <v>0.32967186380233149</v>
      </c>
      <c r="I72" s="3">
        <v>0.39592464093815344</v>
      </c>
      <c r="J72" s="3">
        <v>0.39579437461732087</v>
      </c>
      <c r="K72" s="3">
        <v>0.30364262792697566</v>
      </c>
    </row>
    <row r="73" spans="1:11" ht="15.6" x14ac:dyDescent="0.3">
      <c r="A73" s="4" t="s">
        <v>3</v>
      </c>
      <c r="B73" s="3">
        <f t="shared" si="5"/>
        <v>1.1215354366332941</v>
      </c>
      <c r="C73" s="3">
        <f t="shared" si="5"/>
        <v>1.1592129543280061</v>
      </c>
      <c r="D73" s="3">
        <f t="shared" si="5"/>
        <v>1.1635942566590665</v>
      </c>
      <c r="E73" s="3">
        <f t="shared" si="5"/>
        <v>1.1173285548552709</v>
      </c>
      <c r="F73" s="3">
        <f>1</f>
        <v>1</v>
      </c>
      <c r="G73" s="4" t="s">
        <v>2</v>
      </c>
      <c r="H73" s="3">
        <v>0.40994153044951154</v>
      </c>
      <c r="I73" s="3">
        <v>0.50620127169622964</v>
      </c>
      <c r="J73" s="3">
        <v>0.50638317650508102</v>
      </c>
      <c r="K73" s="3">
        <v>0.33724834098678114</v>
      </c>
    </row>
    <row r="74" spans="1:11" ht="15.6" x14ac:dyDescent="0.3">
      <c r="A74" s="4" t="s">
        <v>2</v>
      </c>
      <c r="B74" s="3">
        <f>B$65+0.5*H73+0.4*H74+0.1*H75</f>
        <v>1.2982116918563806</v>
      </c>
      <c r="C74" s="3">
        <f>C$65+0.5*I73+0.4*I74+0.1*I75</f>
        <v>1.4075893244590396</v>
      </c>
      <c r="D74" s="3">
        <f>D$65+0.5*J73+0.4*J74+0.1*J75</f>
        <v>1.3818844906707646</v>
      </c>
      <c r="E74" s="3">
        <f>E$65+0.5*K73+0.4*K74+0.1*K75</f>
        <v>1.1834374733661519</v>
      </c>
      <c r="F74" s="3">
        <f>1</f>
        <v>1</v>
      </c>
      <c r="G74" s="4" t="s">
        <v>1</v>
      </c>
      <c r="H74" s="3">
        <v>0.58761436375050036</v>
      </c>
      <c r="I74" s="3">
        <v>0.75376373896261784</v>
      </c>
      <c r="J74" s="3">
        <v>0.69788317408790757</v>
      </c>
      <c r="K74" s="3">
        <v>0.4062751773846916</v>
      </c>
    </row>
    <row r="75" spans="1:11" ht="15.6" x14ac:dyDescent="0.3">
      <c r="A75" s="4" t="s">
        <v>1</v>
      </c>
      <c r="B75" s="3">
        <f>B$65+H74</f>
        <v>1.3794779365814631</v>
      </c>
      <c r="C75" s="3">
        <f>MAX(C65+I74,0.15)</f>
        <v>1.5170520523524704</v>
      </c>
      <c r="D75" s="3">
        <f>D$65+J74</f>
        <v>1.4656830561296532</v>
      </c>
      <c r="E75" s="3">
        <f>E$65+K74</f>
        <v>1.2199611043129868</v>
      </c>
      <c r="F75" s="3">
        <f>1</f>
        <v>1</v>
      </c>
      <c r="G75" s="4" t="s">
        <v>0</v>
      </c>
      <c r="H75" s="3">
        <v>0.66331608300462219</v>
      </c>
      <c r="I75" s="3">
        <v>0.89694879636025004</v>
      </c>
      <c r="J75" s="3">
        <v>0.81739750741315265</v>
      </c>
      <c r="K75" s="3">
        <v>0.38617304990589452</v>
      </c>
    </row>
    <row r="76" spans="1:11" ht="15.6" x14ac:dyDescent="0.3">
      <c r="A76" s="4" t="s">
        <v>0</v>
      </c>
      <c r="B76" s="3">
        <f>MAX(B65+H75,0.2)</f>
        <v>1.4551796558355847</v>
      </c>
      <c r="C76" s="3">
        <f>MAX(C65+I75,0.12)</f>
        <v>1.6602371097501027</v>
      </c>
      <c r="D76" s="3">
        <f>MAX(D65+J75,0.12)</f>
        <v>1.5851973894548981</v>
      </c>
      <c r="E76" s="3">
        <f>MAX(E65+K75,0.2)</f>
        <v>1.1998589768341898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46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0.80860198789098625</v>
      </c>
      <c r="C80" s="3">
        <f>1-(SUM(I80:I87)+0.5*I88+0.4*I89+0.1*I90)/10</f>
        <v>0.76895352763097025</v>
      </c>
      <c r="D80" s="3">
        <f>1-(SUM(J80:J87)+0.5*J88+0.4*J89+0.1*J90)/10</f>
        <v>0.71340534601381567</v>
      </c>
      <c r="E80" s="3">
        <f>1-(SUM(K80:K87)+0.5*K88+0.4*K89+0.1*K90)/10</f>
        <v>0.75640121937506444</v>
      </c>
      <c r="F80" s="3">
        <f>1</f>
        <v>1</v>
      </c>
      <c r="G80" s="4" t="s">
        <v>10</v>
      </c>
      <c r="H80" s="3">
        <v>8.2625878890507848E-2</v>
      </c>
      <c r="I80" s="3">
        <v>7.8899464261810645E-2</v>
      </c>
      <c r="J80" s="3">
        <v>9.2927125980045738E-2</v>
      </c>
      <c r="K80" s="3">
        <v>7.4075555460206291E-2</v>
      </c>
    </row>
    <row r="81" spans="1:11" ht="15.6" x14ac:dyDescent="0.3">
      <c r="A81" s="4" t="s">
        <v>10</v>
      </c>
      <c r="B81" s="3">
        <f t="shared" ref="B81:E88" si="6">B$80+H80</f>
        <v>0.89122786678149413</v>
      </c>
      <c r="C81" s="3">
        <f t="shared" si="6"/>
        <v>0.84785299189278085</v>
      </c>
      <c r="D81" s="3">
        <f t="shared" si="6"/>
        <v>0.80633247199386138</v>
      </c>
      <c r="E81" s="3">
        <f t="shared" si="6"/>
        <v>0.83047677483527071</v>
      </c>
      <c r="F81" s="3">
        <f>1</f>
        <v>1</v>
      </c>
      <c r="G81" s="4" t="s">
        <v>9</v>
      </c>
      <c r="H81" s="3">
        <v>8.508280535697603E-2</v>
      </c>
      <c r="I81" s="3">
        <v>8.8361593582824527E-2</v>
      </c>
      <c r="J81" s="3">
        <v>0.12725054291977289</v>
      </c>
      <c r="K81" s="3">
        <v>0.10508379448158998</v>
      </c>
    </row>
    <row r="82" spans="1:11" ht="15.6" x14ac:dyDescent="0.3">
      <c r="A82" s="4" t="s">
        <v>9</v>
      </c>
      <c r="B82" s="3">
        <f t="shared" si="6"/>
        <v>0.89368479324796224</v>
      </c>
      <c r="C82" s="3">
        <f t="shared" si="6"/>
        <v>0.85731512121379483</v>
      </c>
      <c r="D82" s="3">
        <f t="shared" si="6"/>
        <v>0.84065588893358856</v>
      </c>
      <c r="E82" s="3">
        <f t="shared" si="6"/>
        <v>0.86148501385665444</v>
      </c>
      <c r="F82" s="3">
        <f>1</f>
        <v>1</v>
      </c>
      <c r="G82" s="4" t="s">
        <v>8</v>
      </c>
      <c r="H82" s="3">
        <v>0.13873590724987064</v>
      </c>
      <c r="I82" s="3">
        <v>0.13419378441172836</v>
      </c>
      <c r="J82" s="3">
        <v>0.18703680810581971</v>
      </c>
      <c r="K82" s="3">
        <v>0.15330127488927645</v>
      </c>
    </row>
    <row r="83" spans="1:11" ht="15.6" x14ac:dyDescent="0.3">
      <c r="A83" s="4" t="s">
        <v>8</v>
      </c>
      <c r="B83" s="3">
        <f t="shared" si="6"/>
        <v>0.94733789514085687</v>
      </c>
      <c r="C83" s="3">
        <f t="shared" si="6"/>
        <v>0.9031473120426986</v>
      </c>
      <c r="D83" s="3">
        <f t="shared" si="6"/>
        <v>0.90044215411963535</v>
      </c>
      <c r="E83" s="3">
        <f t="shared" si="6"/>
        <v>0.90970249426434091</v>
      </c>
      <c r="F83" s="3">
        <f>1</f>
        <v>1</v>
      </c>
      <c r="G83" s="4" t="s">
        <v>7</v>
      </c>
      <c r="H83" s="3">
        <v>0.15730822387409474</v>
      </c>
      <c r="I83" s="3">
        <v>0.17574007223713983</v>
      </c>
      <c r="J83" s="3">
        <v>0.23838213529798646</v>
      </c>
      <c r="K83" s="3">
        <v>0.18753135009496272</v>
      </c>
    </row>
    <row r="84" spans="1:11" ht="15.6" x14ac:dyDescent="0.3">
      <c r="A84" s="4" t="s">
        <v>7</v>
      </c>
      <c r="B84" s="3">
        <f t="shared" si="6"/>
        <v>0.96591021176508096</v>
      </c>
      <c r="C84" s="3">
        <f t="shared" si="6"/>
        <v>0.94469359986811008</v>
      </c>
      <c r="D84" s="3">
        <f t="shared" si="6"/>
        <v>0.95178748131180213</v>
      </c>
      <c r="E84" s="3">
        <f t="shared" si="6"/>
        <v>0.94393256947002713</v>
      </c>
      <c r="F84" s="3">
        <f>1</f>
        <v>1</v>
      </c>
      <c r="G84" s="4" t="s">
        <v>6</v>
      </c>
      <c r="H84" s="3">
        <v>0.14153193856068422</v>
      </c>
      <c r="I84" s="3">
        <v>0.14753634176078859</v>
      </c>
      <c r="J84" s="3">
        <v>0.23274183668794471</v>
      </c>
      <c r="K84" s="3">
        <v>0.19093866058113371</v>
      </c>
    </row>
    <row r="85" spans="1:11" ht="15.6" x14ac:dyDescent="0.3">
      <c r="A85" s="4" t="s">
        <v>6</v>
      </c>
      <c r="B85" s="3">
        <f t="shared" si="6"/>
        <v>0.9501339264516705</v>
      </c>
      <c r="C85" s="3">
        <f t="shared" si="6"/>
        <v>0.9164898693917588</v>
      </c>
      <c r="D85" s="3">
        <f t="shared" si="6"/>
        <v>0.94614718270176035</v>
      </c>
      <c r="E85" s="3">
        <f t="shared" si="6"/>
        <v>0.94733987995619817</v>
      </c>
      <c r="F85" s="3">
        <f>1</f>
        <v>1</v>
      </c>
      <c r="G85" s="4" t="s">
        <v>5</v>
      </c>
      <c r="H85" s="3">
        <v>0.17851358963098066</v>
      </c>
      <c r="I85" s="3">
        <v>0.20999284547800026</v>
      </c>
      <c r="J85" s="3">
        <v>0.30638882838863901</v>
      </c>
      <c r="K85" s="3">
        <v>0.26212076794266498</v>
      </c>
    </row>
    <row r="86" spans="1:11" ht="15.6" x14ac:dyDescent="0.3">
      <c r="A86" s="4" t="s">
        <v>5</v>
      </c>
      <c r="B86" s="3">
        <f t="shared" si="6"/>
        <v>0.98711557752196688</v>
      </c>
      <c r="C86" s="3">
        <f t="shared" si="6"/>
        <v>0.97894637310897048</v>
      </c>
      <c r="D86" s="3">
        <f t="shared" si="6"/>
        <v>1.0197941744024548</v>
      </c>
      <c r="E86" s="3">
        <f t="shared" si="6"/>
        <v>1.0185219873177294</v>
      </c>
      <c r="F86" s="3">
        <f>1</f>
        <v>1</v>
      </c>
      <c r="G86" s="4" t="s">
        <v>4</v>
      </c>
      <c r="H86" s="3">
        <v>0.23085641554749825</v>
      </c>
      <c r="I86" s="3">
        <v>0.29925804232846154</v>
      </c>
      <c r="J86" s="3">
        <v>0.39940170079765924</v>
      </c>
      <c r="K86" s="3">
        <v>0.33344718438720922</v>
      </c>
    </row>
    <row r="87" spans="1:11" ht="15.6" x14ac:dyDescent="0.3">
      <c r="A87" s="4" t="s">
        <v>4</v>
      </c>
      <c r="B87" s="3">
        <f t="shared" si="6"/>
        <v>1.0394584034384846</v>
      </c>
      <c r="C87" s="3">
        <f t="shared" si="6"/>
        <v>1.0682115699594319</v>
      </c>
      <c r="D87" s="3">
        <f t="shared" si="6"/>
        <v>1.1128070468114748</v>
      </c>
      <c r="E87" s="3">
        <f t="shared" si="6"/>
        <v>1.0898484037622738</v>
      </c>
      <c r="F87" s="3">
        <f>1</f>
        <v>1</v>
      </c>
      <c r="G87" s="4" t="s">
        <v>3</v>
      </c>
      <c r="H87" s="3">
        <v>0.29753474661027768</v>
      </c>
      <c r="I87" s="3">
        <v>0.39489845647124494</v>
      </c>
      <c r="J87" s="3">
        <v>0.49692144250150555</v>
      </c>
      <c r="K87" s="3">
        <v>0.420255850524406</v>
      </c>
    </row>
    <row r="88" spans="1:11" ht="15.6" x14ac:dyDescent="0.3">
      <c r="A88" s="4" t="s">
        <v>3</v>
      </c>
      <c r="B88" s="3">
        <f t="shared" si="6"/>
        <v>1.106136734501264</v>
      </c>
      <c r="C88" s="3">
        <f t="shared" si="6"/>
        <v>1.1638519841022152</v>
      </c>
      <c r="D88" s="3">
        <f t="shared" si="6"/>
        <v>1.2103267885153213</v>
      </c>
      <c r="E88" s="3">
        <f t="shared" si="6"/>
        <v>1.1766570698994705</v>
      </c>
      <c r="F88" s="3">
        <f>1</f>
        <v>1</v>
      </c>
      <c r="G88" s="4" t="s">
        <v>2</v>
      </c>
      <c r="H88" s="3">
        <v>0.42426835659014872</v>
      </c>
      <c r="I88" s="3">
        <v>0.55988085833846535</v>
      </c>
      <c r="J88" s="3">
        <v>0.62126369378783264</v>
      </c>
      <c r="K88" s="3">
        <v>0.56452452133688191</v>
      </c>
    </row>
    <row r="89" spans="1:11" ht="15.6" x14ac:dyDescent="0.3">
      <c r="A89" s="4" t="s">
        <v>2</v>
      </c>
      <c r="B89" s="3">
        <f>B$80+0.5*H88+0.4*H89+0.1*H90</f>
        <v>1.4103926032602341</v>
      </c>
      <c r="C89" s="3">
        <f>C$80+0.5*I88+0.4*I89+0.1*I90</f>
        <v>1.5505376507892699</v>
      </c>
      <c r="D89" s="3">
        <f>D$80+0.5*J88+0.4*J89+0.1*J90</f>
        <v>1.4983014651962856</v>
      </c>
      <c r="E89" s="3">
        <f>E$80+0.5*K88+0.4*K89+0.1*K90</f>
        <v>1.4656345872629704</v>
      </c>
      <c r="F89" s="3">
        <f>1</f>
        <v>1</v>
      </c>
      <c r="G89" s="4" t="s">
        <v>1</v>
      </c>
      <c r="H89" s="3">
        <v>0.65814396271705999</v>
      </c>
      <c r="I89" s="3">
        <v>0.8739711833768018</v>
      </c>
      <c r="J89" s="3">
        <v>0.82757641794754333</v>
      </c>
      <c r="K89" s="3">
        <v>0.76325868257179275</v>
      </c>
    </row>
    <row r="90" spans="1:11" ht="15.6" x14ac:dyDescent="0.3">
      <c r="A90" s="4" t="s">
        <v>1</v>
      </c>
      <c r="B90" s="3">
        <f>B$80+H89</f>
        <v>1.4667459506080462</v>
      </c>
      <c r="C90" s="3">
        <f>C$80+I89</f>
        <v>1.642924711007772</v>
      </c>
      <c r="D90" s="3">
        <f>D$80+J89</f>
        <v>1.540981763961359</v>
      </c>
      <c r="E90" s="3">
        <f>E$80+K89</f>
        <v>1.5196599019468571</v>
      </c>
      <c r="F90" s="3">
        <f>1</f>
        <v>1</v>
      </c>
      <c r="G90" s="4" t="s">
        <v>0</v>
      </c>
      <c r="H90" s="3">
        <v>1.2639885198734966</v>
      </c>
      <c r="I90" s="3">
        <v>1.520552206383462</v>
      </c>
      <c r="J90" s="3">
        <v>1.4323370510953652</v>
      </c>
      <c r="K90" s="3">
        <v>1.2166763419074773</v>
      </c>
    </row>
    <row r="91" spans="1:11" ht="15.6" x14ac:dyDescent="0.3">
      <c r="A91" s="4" t="s">
        <v>0</v>
      </c>
      <c r="B91" s="3">
        <f>MAX(B80+H90,0.2)</f>
        <v>2.0725905077644828</v>
      </c>
      <c r="C91" s="3">
        <f>MAX(C80+I90,0.15)</f>
        <v>2.2895057340144325</v>
      </c>
      <c r="D91" s="3">
        <f>MAX(D80+J90,0.15)</f>
        <v>2.1457423971091809</v>
      </c>
      <c r="E91" s="3">
        <f>MAX(E80+K90,0.2)</f>
        <v>1.9730775612825417</v>
      </c>
      <c r="F91" s="3">
        <f>1</f>
        <v>1</v>
      </c>
    </row>
    <row r="92" spans="1:11" ht="16.2" thickBot="1" x14ac:dyDescent="0.35">
      <c r="A92" s="4"/>
      <c r="B92" s="3"/>
      <c r="C92" s="3"/>
      <c r="D92" s="3"/>
      <c r="E92" s="3"/>
      <c r="F92" s="3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47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1.2087536516622337</v>
      </c>
      <c r="C95" s="3">
        <f>1-(SUM(I95:I102)+0.5*I103+0.4*I104+0.1*I105)/10</f>
        <v>1.1701890170974507</v>
      </c>
      <c r="D95" s="3">
        <f>1-(SUM(J95:J102)+0.5*J103+0.4*J104+0.1*J105)/10</f>
        <v>1.2254086951420429</v>
      </c>
      <c r="E95" s="3">
        <f>1-(SUM(K95:K102)+0.5*K103+0.4*K104+0.1*K105)/10</f>
        <v>0.97832818599347171</v>
      </c>
      <c r="F95" s="3">
        <f>1</f>
        <v>1</v>
      </c>
      <c r="G95" s="4" t="s">
        <v>10</v>
      </c>
      <c r="H95" s="3">
        <v>-0.11402791211228645</v>
      </c>
      <c r="I95" s="3">
        <v>-8.2478207603197448E-2</v>
      </c>
      <c r="J95" s="3">
        <v>-9.7917980519178549E-2</v>
      </c>
      <c r="K95" s="3">
        <v>-1.3313748031100619E-2</v>
      </c>
    </row>
    <row r="96" spans="1:11" ht="15.6" x14ac:dyDescent="0.3">
      <c r="A96" s="4" t="s">
        <v>10</v>
      </c>
      <c r="B96" s="3">
        <f t="shared" ref="B96:E103" si="7">B$95+H95</f>
        <v>1.0947257395499472</v>
      </c>
      <c r="C96" s="3">
        <f t="shared" si="7"/>
        <v>1.0877108094942534</v>
      </c>
      <c r="D96" s="3">
        <f t="shared" si="7"/>
        <v>1.1274907146228643</v>
      </c>
      <c r="E96" s="3">
        <f t="shared" si="7"/>
        <v>0.96501443796237107</v>
      </c>
      <c r="F96" s="3">
        <f>1</f>
        <v>1</v>
      </c>
      <c r="G96" s="4" t="s">
        <v>9</v>
      </c>
      <c r="H96" s="3">
        <v>-8.7647943850088728E-2</v>
      </c>
      <c r="I96" s="3">
        <v>-3.2677835566238572E-2</v>
      </c>
      <c r="J96" s="3">
        <v>-6.7031854677642361E-2</v>
      </c>
      <c r="K96" s="3">
        <v>-3.7190590018326064E-3</v>
      </c>
    </row>
    <row r="97" spans="1:11" ht="15.6" x14ac:dyDescent="0.3">
      <c r="A97" s="4" t="s">
        <v>9</v>
      </c>
      <c r="B97" s="3">
        <f t="shared" si="7"/>
        <v>1.1211057078121449</v>
      </c>
      <c r="C97" s="3">
        <f t="shared" si="7"/>
        <v>1.1375111815312122</v>
      </c>
      <c r="D97" s="3">
        <f t="shared" si="7"/>
        <v>1.1583768404644006</v>
      </c>
      <c r="E97" s="3">
        <f t="shared" si="7"/>
        <v>0.97460912699163915</v>
      </c>
      <c r="F97" s="3">
        <f>1</f>
        <v>1</v>
      </c>
      <c r="G97" s="4" t="s">
        <v>8</v>
      </c>
      <c r="H97" s="3">
        <v>-0.16425785518470909</v>
      </c>
      <c r="I97" s="3">
        <v>-8.0582474039996632E-2</v>
      </c>
      <c r="J97" s="3">
        <v>-0.11455255455479085</v>
      </c>
      <c r="K97" s="3">
        <v>7.9531766899389143E-3</v>
      </c>
    </row>
    <row r="98" spans="1:11" ht="15.6" x14ac:dyDescent="0.3">
      <c r="A98" s="4" t="s">
        <v>8</v>
      </c>
      <c r="B98" s="3">
        <f t="shared" si="7"/>
        <v>1.0444957964775246</v>
      </c>
      <c r="C98" s="3">
        <f t="shared" si="7"/>
        <v>1.089606543057454</v>
      </c>
      <c r="D98" s="3">
        <f t="shared" si="7"/>
        <v>1.1108561405872521</v>
      </c>
      <c r="E98" s="3">
        <f t="shared" si="7"/>
        <v>0.9862813626834106</v>
      </c>
      <c r="F98" s="3">
        <f>1</f>
        <v>1</v>
      </c>
      <c r="G98" s="4" t="s">
        <v>7</v>
      </c>
      <c r="H98" s="3">
        <v>-0.15237726715509048</v>
      </c>
      <c r="I98" s="3">
        <v>-0.11903000746481683</v>
      </c>
      <c r="J98" s="3">
        <v>-0.18965310176719766</v>
      </c>
      <c r="K98" s="3">
        <v>3.6076420195510091E-3</v>
      </c>
    </row>
    <row r="99" spans="1:11" ht="15.6" x14ac:dyDescent="0.3">
      <c r="A99" s="4" t="s">
        <v>7</v>
      </c>
      <c r="B99" s="3">
        <f t="shared" si="7"/>
        <v>1.0563763845071432</v>
      </c>
      <c r="C99" s="3">
        <f t="shared" si="7"/>
        <v>1.051159009632634</v>
      </c>
      <c r="D99" s="3">
        <f t="shared" si="7"/>
        <v>1.0357555933748452</v>
      </c>
      <c r="E99" s="3">
        <f t="shared" si="7"/>
        <v>0.9819358280130227</v>
      </c>
      <c r="F99" s="3">
        <f>1</f>
        <v>1</v>
      </c>
      <c r="G99" s="4" t="s">
        <v>6</v>
      </c>
      <c r="H99" s="3">
        <v>-0.26755281847985346</v>
      </c>
      <c r="I99" s="3">
        <v>-0.18952487226838322</v>
      </c>
      <c r="J99" s="3">
        <v>-0.25607008855028418</v>
      </c>
      <c r="K99" s="3">
        <v>-1.7375916547713831E-2</v>
      </c>
    </row>
    <row r="100" spans="1:11" ht="15.6" x14ac:dyDescent="0.3">
      <c r="A100" s="4" t="s">
        <v>6</v>
      </c>
      <c r="B100" s="3">
        <f t="shared" si="7"/>
        <v>0.94120083318238024</v>
      </c>
      <c r="C100" s="3">
        <f t="shared" si="7"/>
        <v>0.9806641448290675</v>
      </c>
      <c r="D100" s="3">
        <f t="shared" si="7"/>
        <v>0.96933860659175863</v>
      </c>
      <c r="E100" s="3">
        <f t="shared" si="7"/>
        <v>0.96095226944575785</v>
      </c>
      <c r="F100" s="3">
        <f>1</f>
        <v>1</v>
      </c>
      <c r="G100" s="4" t="s">
        <v>5</v>
      </c>
      <c r="H100" s="3">
        <v>-0.26159142061966839</v>
      </c>
      <c r="I100" s="3">
        <v>-0.20538845570175046</v>
      </c>
      <c r="J100" s="3">
        <v>-0.27333589622858179</v>
      </c>
      <c r="K100" s="3">
        <v>1.9723648073534081E-2</v>
      </c>
    </row>
    <row r="101" spans="1:11" ht="15.6" x14ac:dyDescent="0.3">
      <c r="A101" s="4" t="s">
        <v>5</v>
      </c>
      <c r="B101" s="3">
        <f t="shared" si="7"/>
        <v>0.94716223104256536</v>
      </c>
      <c r="C101" s="3">
        <f t="shared" si="7"/>
        <v>0.96480056139570025</v>
      </c>
      <c r="D101" s="3">
        <f t="shared" si="7"/>
        <v>0.95207279891346108</v>
      </c>
      <c r="E101" s="3">
        <f t="shared" si="7"/>
        <v>0.99805183406700582</v>
      </c>
      <c r="F101" s="3">
        <f>1</f>
        <v>1</v>
      </c>
      <c r="G101" s="4" t="s">
        <v>4</v>
      </c>
      <c r="H101" s="3">
        <v>-0.22030799991461453</v>
      </c>
      <c r="I101" s="3">
        <v>-0.18670549825961827</v>
      </c>
      <c r="J101" s="3">
        <v>-0.27499740282501367</v>
      </c>
      <c r="K101" s="3">
        <v>2.8449981403843281E-2</v>
      </c>
    </row>
    <row r="102" spans="1:11" ht="15.6" x14ac:dyDescent="0.3">
      <c r="A102" s="4" t="s">
        <v>4</v>
      </c>
      <c r="B102" s="3">
        <f t="shared" si="7"/>
        <v>0.98844565174761922</v>
      </c>
      <c r="C102" s="3">
        <f t="shared" si="7"/>
        <v>0.98348351883783247</v>
      </c>
      <c r="D102" s="3">
        <f t="shared" si="7"/>
        <v>0.95041129231702914</v>
      </c>
      <c r="E102" s="3">
        <f t="shared" si="7"/>
        <v>1.0067781673973151</v>
      </c>
      <c r="F102" s="3">
        <f>1</f>
        <v>1</v>
      </c>
      <c r="G102" s="4" t="s">
        <v>3</v>
      </c>
      <c r="H102" s="3">
        <v>-0.31131595811622742</v>
      </c>
      <c r="I102" s="3">
        <v>-0.31980994153118242</v>
      </c>
      <c r="J102" s="3">
        <v>-0.39936295660468629</v>
      </c>
      <c r="K102" s="3">
        <v>6.5412605382183617E-2</v>
      </c>
    </row>
    <row r="103" spans="1:11" ht="15.6" x14ac:dyDescent="0.3">
      <c r="A103" s="4" t="s">
        <v>3</v>
      </c>
      <c r="B103" s="3">
        <f t="shared" si="7"/>
        <v>0.89743769354600622</v>
      </c>
      <c r="C103" s="3">
        <f t="shared" si="7"/>
        <v>0.85037907556626835</v>
      </c>
      <c r="D103" s="3">
        <f t="shared" si="7"/>
        <v>0.82604573853735652</v>
      </c>
      <c r="E103" s="3">
        <f t="shared" si="7"/>
        <v>1.0437407913756553</v>
      </c>
      <c r="F103" s="3">
        <f>1</f>
        <v>1</v>
      </c>
      <c r="G103" s="4" t="s">
        <v>2</v>
      </c>
      <c r="H103" s="3">
        <v>-0.39793903473233655</v>
      </c>
      <c r="I103" s="3">
        <v>-0.42506606080079756</v>
      </c>
      <c r="J103" s="3">
        <v>-0.52296281027283054</v>
      </c>
      <c r="K103" s="3">
        <v>8.7993578436617037E-2</v>
      </c>
    </row>
    <row r="104" spans="1:11" ht="15.6" x14ac:dyDescent="0.3">
      <c r="A104" s="4" t="s">
        <v>2</v>
      </c>
      <c r="B104" s="3">
        <f>B$95+0.5*H103+0.4*H104+0.1*H105</f>
        <v>0.70029631047243601</v>
      </c>
      <c r="C104" s="3">
        <f>C$95+0.5*I103+0.4*I104+0.1*I105</f>
        <v>0.68449613855812808</v>
      </c>
      <c r="D104" s="3">
        <f>D$95+0.5*J103+0.4*J104+0.1*J105</f>
        <v>0.64424357944898902</v>
      </c>
      <c r="E104" s="3">
        <f>E$95+0.5*K103+0.4*K104+0.1*K105</f>
        <v>1.1043079960703508</v>
      </c>
      <c r="F104" s="3">
        <f>1</f>
        <v>1</v>
      </c>
      <c r="G104" s="4" t="s">
        <v>1</v>
      </c>
      <c r="H104" s="3">
        <v>-0.59574202646522334</v>
      </c>
      <c r="I104" s="3">
        <v>-0.52851320576010863</v>
      </c>
      <c r="J104" s="3">
        <v>-0.61801789549696418</v>
      </c>
      <c r="K104" s="3">
        <v>0.15696969284674636</v>
      </c>
    </row>
    <row r="105" spans="1:11" ht="15.6" x14ac:dyDescent="0.3">
      <c r="A105" s="4" t="s">
        <v>1</v>
      </c>
      <c r="B105" s="3">
        <f>B$95+H104</f>
        <v>0.61301162519701036</v>
      </c>
      <c r="C105" s="3">
        <f>C$95+I104</f>
        <v>0.64167581133734208</v>
      </c>
      <c r="D105" s="3">
        <f>D$95+J104</f>
        <v>0.60739079964507869</v>
      </c>
      <c r="E105" s="3">
        <f>E$95+K104</f>
        <v>1.1352978788402182</v>
      </c>
      <c r="F105" s="3">
        <f>1</f>
        <v>1</v>
      </c>
      <c r="G105" s="4" t="s">
        <v>0</v>
      </c>
      <c r="H105" s="3">
        <v>-0.71191013237540013</v>
      </c>
      <c r="I105" s="3">
        <v>-0.61754565834880448</v>
      </c>
      <c r="J105" s="3">
        <v>-0.72476552357852875</v>
      </c>
      <c r="K105" s="3">
        <v>0.19195143719872051</v>
      </c>
    </row>
    <row r="106" spans="1:11" ht="15.6" x14ac:dyDescent="0.3">
      <c r="A106" s="4" t="s">
        <v>0</v>
      </c>
      <c r="B106" s="3">
        <f>MAX(B95+H105,0.2)</f>
        <v>0.49684351928683357</v>
      </c>
      <c r="C106" s="3">
        <f>MAX(C95+I105,0.2)</f>
        <v>0.55264335874864623</v>
      </c>
      <c r="D106" s="3">
        <f>MAX(D95+J105,0.2)</f>
        <v>0.50064317156351412</v>
      </c>
      <c r="E106" s="3">
        <f>MAX(E95+K105,0.2)</f>
        <v>1.1702796231921921</v>
      </c>
      <c r="F106" s="3">
        <f>1</f>
        <v>1</v>
      </c>
    </row>
    <row r="107" spans="1:11" ht="15" thickBot="1" x14ac:dyDescent="0.35">
      <c r="B107" s="2"/>
      <c r="C107" s="2"/>
      <c r="D107" s="2"/>
      <c r="E107" s="2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48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0.89297668845630696</v>
      </c>
      <c r="C110" s="3">
        <f>1-(SUM(I110:I117)+0.5*I118+0.4*I119+0.1*I120)/10</f>
        <v>0.87515939632401785</v>
      </c>
      <c r="D110" s="3">
        <f>1-(SUM(J110:J117)+0.5*J118+0.4*J119+0.1*J120)/10</f>
        <v>0.96924148296180856</v>
      </c>
      <c r="E110" s="3">
        <f>1-(SUM(K110:K117)+0.5*K118+0.4*K119+0.1*K120)/10</f>
        <v>0.83283421648646283</v>
      </c>
      <c r="F110" s="3">
        <f>1</f>
        <v>1</v>
      </c>
      <c r="G110" s="4" t="s">
        <v>10</v>
      </c>
      <c r="H110" s="3">
        <v>0.18895886725762226</v>
      </c>
      <c r="I110" s="3">
        <v>0.12645827394090248</v>
      </c>
      <c r="J110" s="3">
        <v>8.8492358105935032E-2</v>
      </c>
      <c r="K110" s="3">
        <v>9.7162535692356236E-2</v>
      </c>
    </row>
    <row r="111" spans="1:11" ht="15.6" x14ac:dyDescent="0.3">
      <c r="A111" s="4" t="s">
        <v>10</v>
      </c>
      <c r="B111" s="3">
        <f t="shared" ref="B111:E118" si="8">B$110+H110</f>
        <v>1.0819355557139292</v>
      </c>
      <c r="C111" s="3">
        <f t="shared" si="8"/>
        <v>1.0016176702649204</v>
      </c>
      <c r="D111" s="3">
        <f t="shared" si="8"/>
        <v>1.0577338410677437</v>
      </c>
      <c r="E111" s="3">
        <f t="shared" si="8"/>
        <v>0.92999675217881905</v>
      </c>
      <c r="F111" s="3">
        <f>1</f>
        <v>1</v>
      </c>
      <c r="G111" s="4" t="s">
        <v>9</v>
      </c>
      <c r="H111" s="3">
        <v>0.13307067300633837</v>
      </c>
      <c r="I111" s="3">
        <v>0.11567225026824088</v>
      </c>
      <c r="J111" s="3">
        <v>6.1218286736724706E-2</v>
      </c>
      <c r="K111" s="3">
        <v>0.1151154537372242</v>
      </c>
    </row>
    <row r="112" spans="1:11" ht="15.6" x14ac:dyDescent="0.3">
      <c r="A112" s="4" t="s">
        <v>9</v>
      </c>
      <c r="B112" s="3">
        <f t="shared" si="8"/>
        <v>1.0260473614626453</v>
      </c>
      <c r="C112" s="3">
        <f t="shared" si="8"/>
        <v>0.99083164659225875</v>
      </c>
      <c r="D112" s="3">
        <f t="shared" si="8"/>
        <v>1.0304597696985334</v>
      </c>
      <c r="E112" s="3">
        <f t="shared" si="8"/>
        <v>0.94794967022368704</v>
      </c>
      <c r="F112" s="3">
        <f>1</f>
        <v>1</v>
      </c>
      <c r="G112" s="4" t="s">
        <v>8</v>
      </c>
      <c r="H112" s="3">
        <v>5.7065472826905904E-2</v>
      </c>
      <c r="I112" s="3">
        <v>5.056251477609941E-2</v>
      </c>
      <c r="J112" s="3">
        <v>-1.3731954276515369E-2</v>
      </c>
      <c r="K112" s="3">
        <v>8.5352951481608388E-2</v>
      </c>
    </row>
    <row r="113" spans="1:11" ht="15.6" x14ac:dyDescent="0.3">
      <c r="A113" s="4" t="s">
        <v>8</v>
      </c>
      <c r="B113" s="3">
        <f t="shared" si="8"/>
        <v>0.95004216128321284</v>
      </c>
      <c r="C113" s="3">
        <f t="shared" si="8"/>
        <v>0.92572191110011726</v>
      </c>
      <c r="D113" s="3">
        <f t="shared" si="8"/>
        <v>0.95550952868529315</v>
      </c>
      <c r="E113" s="3">
        <f t="shared" si="8"/>
        <v>0.91818716796807121</v>
      </c>
      <c r="F113" s="3">
        <f>1</f>
        <v>1</v>
      </c>
      <c r="G113" s="4" t="s">
        <v>7</v>
      </c>
      <c r="H113" s="3">
        <v>8.3348234155715933E-2</v>
      </c>
      <c r="I113" s="3">
        <v>8.9374379475242474E-2</v>
      </c>
      <c r="J113" s="3">
        <v>6.9303102081756185E-3</v>
      </c>
      <c r="K113" s="3">
        <v>0.121869738718357</v>
      </c>
    </row>
    <row r="114" spans="1:11" ht="15.6" x14ac:dyDescent="0.3">
      <c r="A114" s="4" t="s">
        <v>7</v>
      </c>
      <c r="B114" s="3">
        <f t="shared" si="8"/>
        <v>0.97632492261202286</v>
      </c>
      <c r="C114" s="3">
        <f t="shared" si="8"/>
        <v>0.96453377579926036</v>
      </c>
      <c r="D114" s="3">
        <f t="shared" si="8"/>
        <v>0.97617179316998415</v>
      </c>
      <c r="E114" s="3">
        <f t="shared" si="8"/>
        <v>0.95470395520481988</v>
      </c>
      <c r="F114" s="3">
        <f>1</f>
        <v>1</v>
      </c>
      <c r="G114" s="4" t="s">
        <v>6</v>
      </c>
      <c r="H114" s="3">
        <v>7.3382073187474209E-2</v>
      </c>
      <c r="I114" s="3">
        <v>8.7848529163645495E-2</v>
      </c>
      <c r="J114" s="3">
        <v>-1.1113632233771501E-3</v>
      </c>
      <c r="K114" s="3">
        <v>0.15981191121095709</v>
      </c>
    </row>
    <row r="115" spans="1:11" ht="15.6" x14ac:dyDescent="0.3">
      <c r="A115" s="4" t="s">
        <v>6</v>
      </c>
      <c r="B115" s="3">
        <f t="shared" si="8"/>
        <v>0.96635876164378121</v>
      </c>
      <c r="C115" s="3">
        <f t="shared" si="8"/>
        <v>0.96300792548766334</v>
      </c>
      <c r="D115" s="3">
        <f t="shared" si="8"/>
        <v>0.96813011973843144</v>
      </c>
      <c r="E115" s="3">
        <f t="shared" si="8"/>
        <v>0.99264612769741989</v>
      </c>
      <c r="F115" s="3">
        <f>1</f>
        <v>1</v>
      </c>
      <c r="G115" s="4" t="s">
        <v>5</v>
      </c>
      <c r="H115" s="3">
        <v>7.4681727368742845E-2</v>
      </c>
      <c r="I115" s="3">
        <v>8.4855673823611366E-2</v>
      </c>
      <c r="J115" s="3">
        <v>-1.6041261145994742E-2</v>
      </c>
      <c r="K115" s="3">
        <v>0.1774384563650909</v>
      </c>
    </row>
    <row r="116" spans="1:11" ht="15.6" x14ac:dyDescent="0.3">
      <c r="A116" s="4" t="s">
        <v>5</v>
      </c>
      <c r="B116" s="3">
        <f t="shared" si="8"/>
        <v>0.96765841582504986</v>
      </c>
      <c r="C116" s="3">
        <f t="shared" si="8"/>
        <v>0.96001507014762921</v>
      </c>
      <c r="D116" s="3">
        <f t="shared" si="8"/>
        <v>0.95320022181581388</v>
      </c>
      <c r="E116" s="3">
        <f t="shared" si="8"/>
        <v>1.0102726728515536</v>
      </c>
      <c r="F116" s="3">
        <f>1</f>
        <v>1</v>
      </c>
      <c r="G116" s="4" t="s">
        <v>4</v>
      </c>
      <c r="H116" s="3">
        <v>9.2999664263744841E-2</v>
      </c>
      <c r="I116" s="3">
        <v>0.12464973445115368</v>
      </c>
      <c r="J116" s="3">
        <v>-1.9728147954814028E-2</v>
      </c>
      <c r="K116" s="3">
        <v>0.21615879309635769</v>
      </c>
    </row>
    <row r="117" spans="1:11" ht="15.6" x14ac:dyDescent="0.3">
      <c r="A117" s="4" t="s">
        <v>4</v>
      </c>
      <c r="B117" s="3">
        <f t="shared" si="8"/>
        <v>0.9859763527200518</v>
      </c>
      <c r="C117" s="3">
        <f t="shared" si="8"/>
        <v>0.99980913077517153</v>
      </c>
      <c r="D117" s="3">
        <f t="shared" si="8"/>
        <v>0.94951333500699453</v>
      </c>
      <c r="E117" s="3">
        <f t="shared" si="8"/>
        <v>1.0489930095828206</v>
      </c>
      <c r="F117" s="3">
        <f>1</f>
        <v>1</v>
      </c>
      <c r="G117" s="4" t="s">
        <v>3</v>
      </c>
      <c r="H117" s="3">
        <v>0.14964083304699413</v>
      </c>
      <c r="I117" s="3">
        <v>0.21507680118041939</v>
      </c>
      <c r="J117" s="3">
        <v>5.312270385995517E-2</v>
      </c>
      <c r="K117" s="3">
        <v>0.30730674229754729</v>
      </c>
    </row>
    <row r="118" spans="1:11" ht="15.6" x14ac:dyDescent="0.3">
      <c r="A118" s="4" t="s">
        <v>3</v>
      </c>
      <c r="B118" s="3">
        <f t="shared" si="8"/>
        <v>1.0426175215033011</v>
      </c>
      <c r="C118" s="3">
        <f t="shared" si="8"/>
        <v>1.0902361975044372</v>
      </c>
      <c r="D118" s="3">
        <f t="shared" si="8"/>
        <v>1.0223641868217637</v>
      </c>
      <c r="E118" s="3">
        <f t="shared" si="8"/>
        <v>1.1401409587840101</v>
      </c>
      <c r="F118" s="3">
        <f>1</f>
        <v>1</v>
      </c>
      <c r="G118" s="4" t="s">
        <v>2</v>
      </c>
      <c r="H118" s="3">
        <v>0.18346571715050566</v>
      </c>
      <c r="I118" s="3">
        <v>0.27748559877226409</v>
      </c>
      <c r="J118" s="3">
        <v>9.8794107810271189E-2</v>
      </c>
      <c r="K118" s="3">
        <v>0.37116717896968676</v>
      </c>
    </row>
    <row r="119" spans="1:11" ht="15.6" x14ac:dyDescent="0.3">
      <c r="A119" s="4" t="s">
        <v>2</v>
      </c>
      <c r="B119" s="3">
        <f>B$110+0.5*H118+0.4*H119+0.1*H120</f>
        <v>1.1100622587796991</v>
      </c>
      <c r="C119" s="3">
        <f>C$110+0.5*I118+0.4*I119+0.1*I120</f>
        <v>1.2290672760045243</v>
      </c>
      <c r="D119" s="3">
        <f>D$110+0.5*J118+0.4*J119+0.1*J120</f>
        <v>1.1176757210336341</v>
      </c>
      <c r="E119" s="3">
        <f>E$110+0.5*K118+0.4*K119+0.1*K120</f>
        <v>1.2242754690223365</v>
      </c>
      <c r="F119" s="3">
        <f>1</f>
        <v>1</v>
      </c>
      <c r="G119" s="4" t="s">
        <v>1</v>
      </c>
      <c r="H119" s="3">
        <v>0.22771202652241079</v>
      </c>
      <c r="I119" s="3">
        <v>0.38964347956488449</v>
      </c>
      <c r="J119" s="3">
        <v>0.16880965884858967</v>
      </c>
      <c r="K119" s="3">
        <v>0.42972537858382359</v>
      </c>
    </row>
    <row r="120" spans="1:11" ht="15.6" x14ac:dyDescent="0.3">
      <c r="A120" s="4" t="s">
        <v>1</v>
      </c>
      <c r="B120" s="3">
        <f>B$110+H119</f>
        <v>1.1206887149787177</v>
      </c>
      <c r="C120" s="3">
        <f>C$110+I119</f>
        <v>1.2648028758889023</v>
      </c>
      <c r="D120" s="3">
        <f>D$110+J119</f>
        <v>1.1380511418103982</v>
      </c>
      <c r="E120" s="3">
        <f>E$110+K119</f>
        <v>1.2625595950702864</v>
      </c>
      <c r="F120" s="3">
        <f>1</f>
        <v>1</v>
      </c>
      <c r="G120" s="4" t="s">
        <v>0</v>
      </c>
      <c r="H120" s="3">
        <v>0.34267901139175161</v>
      </c>
      <c r="I120" s="3">
        <v>0.59307688468420472</v>
      </c>
      <c r="J120" s="3">
        <v>0.31513320627254066</v>
      </c>
      <c r="K120" s="3">
        <v>0.33967511617500873</v>
      </c>
    </row>
    <row r="121" spans="1:11" ht="15.6" x14ac:dyDescent="0.3">
      <c r="A121" s="4" t="s">
        <v>0</v>
      </c>
      <c r="B121" s="3">
        <f>MAX(B110+H120,0.2)</f>
        <v>1.2356556998480586</v>
      </c>
      <c r="C121" s="3">
        <f>MAX(C110+I120,0.2)</f>
        <v>1.4682362810082226</v>
      </c>
      <c r="D121" s="3">
        <f>MAX(D110+J120,0.2)</f>
        <v>1.2843746892343493</v>
      </c>
      <c r="E121" s="3">
        <f>MAX(E110+K120,0.2)</f>
        <v>1.1725093326614715</v>
      </c>
      <c r="F121" s="3">
        <f>1</f>
        <v>1</v>
      </c>
    </row>
    <row r="122" spans="1:11" ht="15.6" x14ac:dyDescent="0.3">
      <c r="A122" s="4"/>
      <c r="B122" s="3"/>
      <c r="C122" s="3"/>
      <c r="D122" s="3"/>
      <c r="E122" s="3"/>
      <c r="F122" s="3"/>
    </row>
  </sheetData>
  <mergeCells count="16">
    <mergeCell ref="B93:E93"/>
    <mergeCell ref="H93:K93"/>
    <mergeCell ref="B108:E108"/>
    <mergeCell ref="H108:K108"/>
    <mergeCell ref="B48:E48"/>
    <mergeCell ref="H48:K48"/>
    <mergeCell ref="B63:E63"/>
    <mergeCell ref="H63:K63"/>
    <mergeCell ref="B78:E78"/>
    <mergeCell ref="H78:K78"/>
    <mergeCell ref="B3:E3"/>
    <mergeCell ref="H3:K3"/>
    <mergeCell ref="B18:E18"/>
    <mergeCell ref="H18:K18"/>
    <mergeCell ref="B33:E33"/>
    <mergeCell ref="H33:K3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workbookViewId="0">
      <pane xSplit="1" ySplit="2" topLeftCell="B57" activePane="bottomRight" state="frozen"/>
      <selection activeCell="C30" sqref="C30"/>
      <selection pane="topRight" activeCell="C30" sqref="C30"/>
      <selection pane="bottomLeft" activeCell="C30" sqref="C30"/>
      <selection pane="bottomRight" activeCell="C77" sqref="C77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49</v>
      </c>
    </row>
    <row r="2" spans="1:11" ht="16.2" thickBot="1" x14ac:dyDescent="0.35">
      <c r="A2" s="7"/>
    </row>
    <row r="3" spans="1:11" ht="16.8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1.317534173964934</v>
      </c>
      <c r="C5" s="3">
        <f>1-(SUM(I5:I12)+0.5*I13+0.4*I14+0.1*I15)/10</f>
        <v>1.308297999853079</v>
      </c>
      <c r="D5" s="3">
        <f>1-(SUM(J5:J12)+0.5*J13+0.4*J14+0.1*J15)/10</f>
        <v>1.2624573268541808</v>
      </c>
      <c r="E5" s="3">
        <f>1-(SUM(K5:K12)+0.5*K13+0.4*K14+0.1*K15)/10</f>
        <v>1.2006743675279941</v>
      </c>
      <c r="F5" s="3">
        <f>1</f>
        <v>1</v>
      </c>
      <c r="G5" s="4" t="s">
        <v>10</v>
      </c>
      <c r="H5" s="3">
        <v>-0.10099519507769078</v>
      </c>
      <c r="I5" s="3">
        <v>-0.11042845373579287</v>
      </c>
      <c r="J5" s="3">
        <v>-9.5506289839348321E-2</v>
      </c>
      <c r="K5" s="3">
        <v>-5.1114320375562773E-2</v>
      </c>
    </row>
    <row r="6" spans="1:11" ht="15.6" x14ac:dyDescent="0.3">
      <c r="A6" s="4" t="s">
        <v>10</v>
      </c>
      <c r="B6" s="3">
        <f t="shared" ref="B6:E13" si="0">B$5+H5</f>
        <v>1.2165389788872432</v>
      </c>
      <c r="C6" s="3">
        <f t="shared" si="0"/>
        <v>1.1978695461172861</v>
      </c>
      <c r="D6" s="3">
        <f t="shared" si="0"/>
        <v>1.1669510370148324</v>
      </c>
      <c r="E6" s="3">
        <f t="shared" si="0"/>
        <v>1.1495600471524312</v>
      </c>
      <c r="F6" s="3">
        <f>1</f>
        <v>1</v>
      </c>
      <c r="G6" s="4" t="s">
        <v>9</v>
      </c>
      <c r="H6" s="3">
        <v>-0.12361321621227554</v>
      </c>
      <c r="I6" s="3">
        <v>-0.10698130750224748</v>
      </c>
      <c r="J6" s="3">
        <v>-9.3754008245403309E-2</v>
      </c>
      <c r="K6" s="3">
        <v>-6.982793738097931E-2</v>
      </c>
    </row>
    <row r="7" spans="1:11" ht="15.6" x14ac:dyDescent="0.3">
      <c r="A7" s="4" t="s">
        <v>9</v>
      </c>
      <c r="B7" s="3">
        <f t="shared" si="0"/>
        <v>1.1939209577526584</v>
      </c>
      <c r="C7" s="3">
        <f t="shared" si="0"/>
        <v>1.2013166923508316</v>
      </c>
      <c r="D7" s="3">
        <f t="shared" si="0"/>
        <v>1.1687033186087774</v>
      </c>
      <c r="E7" s="3">
        <f t="shared" si="0"/>
        <v>1.1308464301470147</v>
      </c>
      <c r="F7" s="3">
        <f>1</f>
        <v>1</v>
      </c>
      <c r="G7" s="4" t="s">
        <v>8</v>
      </c>
      <c r="H7" s="3">
        <v>-0.20051208261992653</v>
      </c>
      <c r="I7" s="3">
        <v>-0.18204386845678577</v>
      </c>
      <c r="J7" s="3">
        <v>-0.15640908504660739</v>
      </c>
      <c r="K7" s="3">
        <v>-0.10292258724511455</v>
      </c>
    </row>
    <row r="8" spans="1:11" ht="15.6" x14ac:dyDescent="0.3">
      <c r="A8" s="4" t="s">
        <v>8</v>
      </c>
      <c r="B8" s="3">
        <f t="shared" si="0"/>
        <v>1.1170220913450075</v>
      </c>
      <c r="C8" s="3">
        <f t="shared" si="0"/>
        <v>1.1262541313962933</v>
      </c>
      <c r="D8" s="3">
        <f t="shared" si="0"/>
        <v>1.1060482418075734</v>
      </c>
      <c r="E8" s="3">
        <f t="shared" si="0"/>
        <v>1.0977517802828796</v>
      </c>
      <c r="F8" s="3">
        <f>1</f>
        <v>1</v>
      </c>
      <c r="G8" s="4" t="s">
        <v>7</v>
      </c>
      <c r="H8" s="3">
        <v>-0.25222242570150932</v>
      </c>
      <c r="I8" s="3">
        <v>-0.2186160342892336</v>
      </c>
      <c r="J8" s="3">
        <v>-0.17792718846750064</v>
      </c>
      <c r="K8" s="3">
        <v>-0.12958382047093486</v>
      </c>
    </row>
    <row r="9" spans="1:11" ht="15.6" x14ac:dyDescent="0.3">
      <c r="A9" s="4" t="s">
        <v>7</v>
      </c>
      <c r="B9" s="3">
        <f t="shared" si="0"/>
        <v>1.0653117482634247</v>
      </c>
      <c r="C9" s="3">
        <f t="shared" si="0"/>
        <v>1.0896819655638454</v>
      </c>
      <c r="D9" s="3">
        <f t="shared" si="0"/>
        <v>1.0845301383866801</v>
      </c>
      <c r="E9" s="3">
        <f t="shared" si="0"/>
        <v>1.0710905470570591</v>
      </c>
      <c r="F9" s="3">
        <f>1</f>
        <v>1</v>
      </c>
      <c r="G9" s="4" t="s">
        <v>6</v>
      </c>
      <c r="H9" s="3">
        <v>-0.27972845754983405</v>
      </c>
      <c r="I9" s="3">
        <v>-0.250848868868423</v>
      </c>
      <c r="J9" s="3">
        <v>-0.21521734167727494</v>
      </c>
      <c r="K9" s="3">
        <v>-0.16331852084567131</v>
      </c>
    </row>
    <row r="10" spans="1:11" ht="15.6" x14ac:dyDescent="0.3">
      <c r="A10" s="4" t="s">
        <v>6</v>
      </c>
      <c r="B10" s="3">
        <f t="shared" si="0"/>
        <v>1.0378057164151</v>
      </c>
      <c r="C10" s="3">
        <f t="shared" si="0"/>
        <v>1.0574491309846561</v>
      </c>
      <c r="D10" s="3">
        <f t="shared" si="0"/>
        <v>1.0472399851769059</v>
      </c>
      <c r="E10" s="3">
        <f t="shared" si="0"/>
        <v>1.0373558466823227</v>
      </c>
      <c r="F10" s="3">
        <f>1</f>
        <v>1</v>
      </c>
      <c r="G10" s="4" t="s">
        <v>5</v>
      </c>
      <c r="H10" s="3">
        <v>-0.34212648420551606</v>
      </c>
      <c r="I10" s="3">
        <v>-0.3553842400756364</v>
      </c>
      <c r="J10" s="3">
        <v>-0.3020483393084159</v>
      </c>
      <c r="K10" s="3">
        <v>-0.24402404852626108</v>
      </c>
    </row>
    <row r="11" spans="1:11" ht="15.6" x14ac:dyDescent="0.3">
      <c r="A11" s="4" t="s">
        <v>5</v>
      </c>
      <c r="B11" s="3">
        <f t="shared" si="0"/>
        <v>0.97540768975941794</v>
      </c>
      <c r="C11" s="3">
        <f t="shared" si="0"/>
        <v>0.95291375977744264</v>
      </c>
      <c r="D11" s="3">
        <f t="shared" si="0"/>
        <v>0.96040898754576487</v>
      </c>
      <c r="E11" s="3">
        <f t="shared" si="0"/>
        <v>0.95665031900173303</v>
      </c>
      <c r="F11" s="3">
        <f>1</f>
        <v>1</v>
      </c>
      <c r="G11" s="4" t="s">
        <v>4</v>
      </c>
      <c r="H11" s="3">
        <v>-0.44706818466946419</v>
      </c>
      <c r="I11" s="3">
        <v>-0.44828263705232946</v>
      </c>
      <c r="J11" s="3">
        <v>-0.37936690119354433</v>
      </c>
      <c r="K11" s="3">
        <v>-0.30273678736245735</v>
      </c>
    </row>
    <row r="12" spans="1:11" ht="15.6" x14ac:dyDescent="0.3">
      <c r="A12" s="4" t="s">
        <v>4</v>
      </c>
      <c r="B12" s="3">
        <f t="shared" si="0"/>
        <v>0.87046598929546981</v>
      </c>
      <c r="C12" s="3">
        <f t="shared" si="0"/>
        <v>0.86001536280074964</v>
      </c>
      <c r="D12" s="3">
        <f t="shared" si="0"/>
        <v>0.88309042566063645</v>
      </c>
      <c r="E12" s="3">
        <f t="shared" si="0"/>
        <v>0.89793758016553671</v>
      </c>
      <c r="F12" s="3">
        <f>1</f>
        <v>1</v>
      </c>
      <c r="G12" s="4" t="s">
        <v>3</v>
      </c>
      <c r="H12" s="3">
        <v>-0.57328868587128512</v>
      </c>
      <c r="I12" s="3">
        <v>-0.57035774805466177</v>
      </c>
      <c r="J12" s="3">
        <v>-0.48941777553747845</v>
      </c>
      <c r="K12" s="3">
        <v>-0.39570389149633184</v>
      </c>
    </row>
    <row r="13" spans="1:11" ht="15.6" x14ac:dyDescent="0.3">
      <c r="A13" s="4" t="s">
        <v>3</v>
      </c>
      <c r="B13" s="3">
        <f t="shared" si="0"/>
        <v>0.74424548809364888</v>
      </c>
      <c r="C13" s="3">
        <f t="shared" si="0"/>
        <v>0.73794025179841727</v>
      </c>
      <c r="D13" s="3">
        <f t="shared" si="0"/>
        <v>0.77303955131670232</v>
      </c>
      <c r="E13" s="3">
        <f t="shared" si="0"/>
        <v>0.80497047603166227</v>
      </c>
      <c r="F13" s="3">
        <f>1</f>
        <v>1</v>
      </c>
      <c r="G13" s="4" t="s">
        <v>2</v>
      </c>
      <c r="H13" s="3">
        <v>-0.74142840178428948</v>
      </c>
      <c r="I13" s="3">
        <v>-0.7359182378363549</v>
      </c>
      <c r="J13" s="3">
        <v>-0.62916642381068788</v>
      </c>
      <c r="K13" s="3">
        <v>-0.4920750915296157</v>
      </c>
    </row>
    <row r="14" spans="1:11" ht="15.6" x14ac:dyDescent="0.3">
      <c r="A14" s="4" t="s">
        <v>2</v>
      </c>
      <c r="B14" s="3">
        <f>B$5+0.5*H13+0.4*H14+0.1*H15</f>
        <v>0.46174716622309531</v>
      </c>
      <c r="C14" s="3">
        <f>C$5+0.5*I13+0.4*I14+0.1*I15</f>
        <v>0.46826115935739987</v>
      </c>
      <c r="D14" s="3">
        <f>D$5+0.5*J13+0.4*J14+0.1*J15</f>
        <v>0.5475309876279455</v>
      </c>
      <c r="E14" s="3">
        <f>E$5+0.5*K13+0.4*K14+0.1*K15</f>
        <v>0.65316260595136555</v>
      </c>
      <c r="F14" s="3">
        <f>1</f>
        <v>1</v>
      </c>
      <c r="G14" s="4" t="s">
        <v>1</v>
      </c>
      <c r="H14" s="3">
        <v>-0.92634288271933041</v>
      </c>
      <c r="I14" s="3">
        <v>-0.89780730910226358</v>
      </c>
      <c r="J14" s="3">
        <v>-0.75756673083910231</v>
      </c>
      <c r="K14" s="3">
        <v>-0.58678735839887097</v>
      </c>
    </row>
    <row r="15" spans="1:11" ht="15.6" x14ac:dyDescent="0.3">
      <c r="A15" s="4" t="s">
        <v>1</v>
      </c>
      <c r="B15" s="3">
        <f>B$5+H14</f>
        <v>0.39119129124560359</v>
      </c>
      <c r="C15" s="3">
        <f>C$5+I14</f>
        <v>0.41049069075081546</v>
      </c>
      <c r="D15" s="3">
        <f>D$5+J14</f>
        <v>0.50489059601507846</v>
      </c>
      <c r="E15" s="3">
        <f>E$5+K14</f>
        <v>0.61388700912912308</v>
      </c>
      <c r="F15" s="3">
        <f>1</f>
        <v>1</v>
      </c>
      <c r="G15" s="4" t="s">
        <v>0</v>
      </c>
      <c r="H15" s="3">
        <v>-1.1453565376196186</v>
      </c>
      <c r="I15" s="3">
        <v>-1.1295479793659622</v>
      </c>
      <c r="J15" s="3">
        <v>-0.97316434985250377</v>
      </c>
      <c r="K15" s="3">
        <v>-0.66759272452272367</v>
      </c>
    </row>
    <row r="16" spans="1:11" ht="15.6" x14ac:dyDescent="0.3">
      <c r="A16" s="4" t="s">
        <v>0</v>
      </c>
      <c r="B16" s="3">
        <f>MAX(B5+H15,0.2)</f>
        <v>0.2</v>
      </c>
      <c r="C16" s="3">
        <f>MAX(C5+I15,0.05)</f>
        <v>0.17875002048711686</v>
      </c>
      <c r="D16" s="3">
        <f t="shared" ref="D16:E16" si="1">MAX(D5+J15,0.05)</f>
        <v>0.289292977001677</v>
      </c>
      <c r="E16" s="3">
        <f t="shared" si="1"/>
        <v>0.53308164300527039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3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44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1.5880508960073563</v>
      </c>
      <c r="C20" s="3">
        <f>1-(SUM(I20:I27)+0.5*I28+0.4*I29+0.1*I30)/10</f>
        <v>1.6206599456954416</v>
      </c>
      <c r="D20" s="3">
        <f>1-(SUM(J20:J27)+0.5*J28+0.4*J29+0.1*J30)/10</f>
        <v>1.5970690489699604</v>
      </c>
      <c r="E20" s="3">
        <f>1-(SUM(K20:K27)+0.5*K28+0.4*K29+0.1*K30)/10</f>
        <v>1.5504149351414065</v>
      </c>
      <c r="F20" s="3">
        <f>1</f>
        <v>1</v>
      </c>
      <c r="G20" s="4" t="s">
        <v>10</v>
      </c>
      <c r="H20" s="3">
        <v>-0.48507421575022619</v>
      </c>
      <c r="I20" s="3">
        <v>-0.39767096171292426</v>
      </c>
      <c r="J20" s="3">
        <v>-0.38473931773609965</v>
      </c>
      <c r="K20" s="3">
        <v>-0.32024105514712237</v>
      </c>
    </row>
    <row r="21" spans="1:11" ht="15.6" x14ac:dyDescent="0.3">
      <c r="A21" s="4" t="s">
        <v>10</v>
      </c>
      <c r="B21" s="3">
        <f t="shared" ref="B21:E28" si="2">B$20+H20</f>
        <v>1.1029766802571301</v>
      </c>
      <c r="C21" s="3">
        <f t="shared" si="2"/>
        <v>1.2229889839825172</v>
      </c>
      <c r="D21" s="3">
        <f t="shared" si="2"/>
        <v>1.2123297312338608</v>
      </c>
      <c r="E21" s="3">
        <f t="shared" si="2"/>
        <v>1.2301738799942841</v>
      </c>
      <c r="F21" s="3">
        <f>1</f>
        <v>1</v>
      </c>
      <c r="G21" s="4" t="s">
        <v>9</v>
      </c>
      <c r="H21" s="3">
        <v>-0.50794242961270097</v>
      </c>
      <c r="I21" s="3">
        <v>-0.41995850552861097</v>
      </c>
      <c r="J21" s="3">
        <v>-0.40141118403100506</v>
      </c>
      <c r="K21" s="3">
        <v>-0.33763688060291808</v>
      </c>
    </row>
    <row r="22" spans="1:11" ht="15.6" x14ac:dyDescent="0.3">
      <c r="A22" s="4" t="s">
        <v>9</v>
      </c>
      <c r="B22" s="3">
        <f t="shared" si="2"/>
        <v>1.0801084663946554</v>
      </c>
      <c r="C22" s="3">
        <f t="shared" si="2"/>
        <v>1.2007014401668306</v>
      </c>
      <c r="D22" s="3">
        <f t="shared" si="2"/>
        <v>1.1956578649389553</v>
      </c>
      <c r="E22" s="3">
        <f t="shared" si="2"/>
        <v>1.2127780545384885</v>
      </c>
      <c r="F22" s="3">
        <f>1</f>
        <v>1</v>
      </c>
      <c r="G22" s="4" t="s">
        <v>8</v>
      </c>
      <c r="H22" s="3">
        <v>-0.47473156749070089</v>
      </c>
      <c r="I22" s="3">
        <v>-0.43169164516796565</v>
      </c>
      <c r="J22" s="3">
        <v>-0.39401989854668712</v>
      </c>
      <c r="K22" s="3">
        <v>-0.40211221086914145</v>
      </c>
    </row>
    <row r="23" spans="1:11" ht="15.6" x14ac:dyDescent="0.3">
      <c r="A23" s="4" t="s">
        <v>8</v>
      </c>
      <c r="B23" s="3">
        <f t="shared" si="2"/>
        <v>1.1133193285166554</v>
      </c>
      <c r="C23" s="3">
        <f t="shared" si="2"/>
        <v>1.1889683005274758</v>
      </c>
      <c r="D23" s="3">
        <f t="shared" si="2"/>
        <v>1.2030491504232732</v>
      </c>
      <c r="E23" s="3">
        <f t="shared" si="2"/>
        <v>1.148302724272265</v>
      </c>
      <c r="F23" s="3">
        <f>1</f>
        <v>1</v>
      </c>
      <c r="G23" s="4" t="s">
        <v>7</v>
      </c>
      <c r="H23" s="3">
        <v>-0.58004860707160355</v>
      </c>
      <c r="I23" s="3">
        <v>-0.5902965120949375</v>
      </c>
      <c r="J23" s="3">
        <v>-0.54250489028297255</v>
      </c>
      <c r="K23" s="3">
        <v>-0.48878682295311376</v>
      </c>
    </row>
    <row r="24" spans="1:11" ht="15.6" x14ac:dyDescent="0.3">
      <c r="A24" s="4" t="s">
        <v>7</v>
      </c>
      <c r="B24" s="3">
        <f t="shared" si="2"/>
        <v>1.0080022889357527</v>
      </c>
      <c r="C24" s="3">
        <f t="shared" si="2"/>
        <v>1.0303634336005041</v>
      </c>
      <c r="D24" s="3">
        <f t="shared" si="2"/>
        <v>1.0545641586869878</v>
      </c>
      <c r="E24" s="3">
        <f t="shared" si="2"/>
        <v>1.0616281121882927</v>
      </c>
      <c r="F24" s="3">
        <f>1</f>
        <v>1</v>
      </c>
      <c r="G24" s="4" t="s">
        <v>6</v>
      </c>
      <c r="H24" s="3">
        <v>-0.53449249070064087</v>
      </c>
      <c r="I24" s="3">
        <v>-0.49539077024201217</v>
      </c>
      <c r="J24" s="3">
        <v>-0.45822064660471451</v>
      </c>
      <c r="K24" s="3">
        <v>-0.48027461133807936</v>
      </c>
    </row>
    <row r="25" spans="1:11" ht="15.6" x14ac:dyDescent="0.3">
      <c r="A25" s="4" t="s">
        <v>6</v>
      </c>
      <c r="B25" s="3">
        <f t="shared" si="2"/>
        <v>1.0535584053067155</v>
      </c>
      <c r="C25" s="3">
        <f t="shared" si="2"/>
        <v>1.1252691754534294</v>
      </c>
      <c r="D25" s="3">
        <f t="shared" si="2"/>
        <v>1.1388484023652459</v>
      </c>
      <c r="E25" s="3">
        <f t="shared" si="2"/>
        <v>1.0701403238033271</v>
      </c>
      <c r="F25" s="3">
        <f>1</f>
        <v>1</v>
      </c>
      <c r="G25" s="4" t="s">
        <v>5</v>
      </c>
      <c r="H25" s="3">
        <v>-0.69802624509997158</v>
      </c>
      <c r="I25" s="3">
        <v>-0.72388105625575572</v>
      </c>
      <c r="J25" s="3">
        <v>-0.69486198146361478</v>
      </c>
      <c r="K25" s="3">
        <v>-0.63752363756850106</v>
      </c>
    </row>
    <row r="26" spans="1:11" ht="15.6" x14ac:dyDescent="0.3">
      <c r="A26" s="4" t="s">
        <v>5</v>
      </c>
      <c r="B26" s="3">
        <f t="shared" si="2"/>
        <v>0.8900246509073847</v>
      </c>
      <c r="C26" s="3">
        <f t="shared" si="2"/>
        <v>0.89677888943968587</v>
      </c>
      <c r="D26" s="3">
        <f t="shared" si="2"/>
        <v>0.90220706750634561</v>
      </c>
      <c r="E26" s="3">
        <f t="shared" si="2"/>
        <v>0.91289129757290544</v>
      </c>
      <c r="F26" s="3">
        <f>1</f>
        <v>1</v>
      </c>
      <c r="G26" s="4" t="s">
        <v>4</v>
      </c>
      <c r="H26" s="3">
        <v>-0.72953992005812818</v>
      </c>
      <c r="I26" s="3">
        <v>-0.80755441786653037</v>
      </c>
      <c r="J26" s="3">
        <v>-0.80070355115097913</v>
      </c>
      <c r="K26" s="3">
        <v>-0.76151800257060642</v>
      </c>
    </row>
    <row r="27" spans="1:11" ht="15.6" x14ac:dyDescent="0.3">
      <c r="A27" s="4" t="s">
        <v>4</v>
      </c>
      <c r="B27" s="3">
        <f t="shared" si="2"/>
        <v>0.85851097594922809</v>
      </c>
      <c r="C27" s="3">
        <f t="shared" si="2"/>
        <v>0.81310552782891121</v>
      </c>
      <c r="D27" s="3">
        <f t="shared" si="2"/>
        <v>0.79636549781898125</v>
      </c>
      <c r="E27" s="3">
        <f t="shared" si="2"/>
        <v>0.78889693257080007</v>
      </c>
      <c r="F27" s="3">
        <f>1</f>
        <v>1</v>
      </c>
      <c r="G27" s="4" t="s">
        <v>3</v>
      </c>
      <c r="H27" s="3">
        <v>-0.82166761253150444</v>
      </c>
      <c r="I27" s="3">
        <v>-0.97275418890226528</v>
      </c>
      <c r="J27" s="3">
        <v>-0.97913466971138219</v>
      </c>
      <c r="K27" s="3">
        <v>-0.92707264743485096</v>
      </c>
    </row>
    <row r="28" spans="1:11" ht="15.6" x14ac:dyDescent="0.3">
      <c r="A28" s="4" t="s">
        <v>3</v>
      </c>
      <c r="B28" s="3">
        <f t="shared" si="2"/>
        <v>0.76638328347585183</v>
      </c>
      <c r="C28" s="3">
        <f t="shared" si="2"/>
        <v>0.6479057567931763</v>
      </c>
      <c r="D28" s="3">
        <f t="shared" si="2"/>
        <v>0.61793437925857819</v>
      </c>
      <c r="E28" s="3">
        <f t="shared" si="2"/>
        <v>0.62334228770655553</v>
      </c>
      <c r="F28" s="3">
        <f>1</f>
        <v>1</v>
      </c>
      <c r="G28" s="4" t="s">
        <v>2</v>
      </c>
      <c r="H28" s="3">
        <v>-0.97376762663863536</v>
      </c>
      <c r="I28" s="3">
        <v>-1.1962622935535345</v>
      </c>
      <c r="J28" s="3">
        <v>-1.1962549818925532</v>
      </c>
      <c r="K28" s="3">
        <v>-1.1039069195635827</v>
      </c>
    </row>
    <row r="29" spans="1:11" ht="15.6" x14ac:dyDescent="0.3">
      <c r="A29" s="4" t="s">
        <v>2</v>
      </c>
      <c r="B29" s="3">
        <f>B$20+0.5*H28+0.4*H29+0.1*H30</f>
        <v>0.53906502424926939</v>
      </c>
      <c r="C29" s="3">
        <f>C$20+0.5*I28+0.4*I29+0.1*I30+0.1</f>
        <v>0.35325854651202682</v>
      </c>
      <c r="D29" s="3">
        <f>D$20+0.5*J28+0.4*J29+0.1*J30</f>
        <v>0.28197469879781101</v>
      </c>
      <c r="E29" s="3">
        <f>E$20+0.5*K28+0.4*K29+0.1*K30</f>
        <v>0.40143145221167409</v>
      </c>
      <c r="F29" s="3">
        <f>1</f>
        <v>1</v>
      </c>
      <c r="G29" s="4" t="s">
        <v>1</v>
      </c>
      <c r="H29" s="3">
        <v>-1.0720425640917137</v>
      </c>
      <c r="I29" s="3">
        <v>-1.4724789041862105</v>
      </c>
      <c r="J29" s="3">
        <v>-1.3795470053167305</v>
      </c>
      <c r="K29" s="3">
        <v>-1.1781511460800516</v>
      </c>
    </row>
    <row r="30" spans="1:11" ht="15.6" x14ac:dyDescent="0.3">
      <c r="A30" s="4" t="s">
        <v>1</v>
      </c>
      <c r="B30" s="3">
        <f>B$20+H29</f>
        <v>0.51600833191564255</v>
      </c>
      <c r="C30" s="3">
        <f>MAX(C$20+I29,0.15)</f>
        <v>0.15</v>
      </c>
      <c r="D30" s="3">
        <f>D$20+J29</f>
        <v>0.21752204365322991</v>
      </c>
      <c r="E30" s="3">
        <f>E$20+K29</f>
        <v>0.37226378906135493</v>
      </c>
      <c r="F30" s="3">
        <f>1</f>
        <v>1</v>
      </c>
      <c r="G30" s="4" t="s">
        <v>0</v>
      </c>
      <c r="H30" s="3">
        <v>-1.3328503280208375</v>
      </c>
      <c r="I30" s="3">
        <v>-1.8027869073216314</v>
      </c>
      <c r="J30" s="3">
        <v>-1.6514805709918055</v>
      </c>
      <c r="K30" s="3">
        <v>-1.2576956471592033</v>
      </c>
    </row>
    <row r="31" spans="1:11" ht="15.6" x14ac:dyDescent="0.3">
      <c r="A31" s="4" t="s">
        <v>0</v>
      </c>
      <c r="B31" s="3">
        <f>MAX(B20+H30,0.2)</f>
        <v>0.2552005679865188</v>
      </c>
      <c r="C31" s="3">
        <f>MAX(C20+I30,0.1)</f>
        <v>0.1</v>
      </c>
      <c r="D31" s="3">
        <f>MAX(D20+J30,0.1)</f>
        <v>0.1</v>
      </c>
      <c r="E31" s="3">
        <f>MAX(E20+K30,0.1)</f>
        <v>0.29271928798220315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26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1.1479116218749383</v>
      </c>
      <c r="C35" s="3">
        <f>1-(SUM(I35:I42)+0.5*I43+0.4*I44+0.1*I45)/10</f>
        <v>1.1698442930673014</v>
      </c>
      <c r="D35" s="3">
        <f>1-(SUM(J35:J42)+0.5*J43+0.4*J44+0.1*J45)/10</f>
        <v>1.078652621044687</v>
      </c>
      <c r="E35" s="3">
        <f>1-(SUM(K35:K42)+0.5*K43+0.4*K44+0.1*K45)/10</f>
        <v>1.14151521030404</v>
      </c>
      <c r="F35" s="3">
        <f>1</f>
        <v>1</v>
      </c>
      <c r="G35" s="4" t="s">
        <v>10</v>
      </c>
      <c r="H35" s="3">
        <v>-6.6895934375087979E-2</v>
      </c>
      <c r="I35" s="3">
        <v>-6.3793027857331139E-2</v>
      </c>
      <c r="J35" s="3">
        <v>-4.354376347110922E-2</v>
      </c>
      <c r="K35" s="3">
        <v>-4.1551718211756183E-2</v>
      </c>
    </row>
    <row r="36" spans="1:11" ht="15.6" x14ac:dyDescent="0.3">
      <c r="A36" s="4" t="s">
        <v>10</v>
      </c>
      <c r="B36" s="3">
        <f t="shared" ref="B36:E43" si="3">B$35+H35</f>
        <v>1.0810156874998504</v>
      </c>
      <c r="C36" s="3">
        <f t="shared" si="3"/>
        <v>1.1060512652099703</v>
      </c>
      <c r="D36" s="3">
        <f t="shared" si="3"/>
        <v>1.0351088575735776</v>
      </c>
      <c r="E36" s="3">
        <f t="shared" si="3"/>
        <v>1.0999634920922838</v>
      </c>
      <c r="F36" s="3">
        <f>1</f>
        <v>1</v>
      </c>
      <c r="G36" s="4" t="s">
        <v>9</v>
      </c>
      <c r="H36" s="3">
        <v>-6.4244366761335839E-2</v>
      </c>
      <c r="I36" s="3">
        <v>-7.8673046038815225E-2</v>
      </c>
      <c r="J36" s="3">
        <v>-4.2591118588857543E-2</v>
      </c>
      <c r="K36" s="3">
        <v>-7.6356394116487175E-2</v>
      </c>
    </row>
    <row r="37" spans="1:11" ht="15.6" x14ac:dyDescent="0.3">
      <c r="A37" s="4" t="s">
        <v>9</v>
      </c>
      <c r="B37" s="3">
        <f t="shared" si="3"/>
        <v>1.0836672551136024</v>
      </c>
      <c r="C37" s="3">
        <f t="shared" si="3"/>
        <v>1.0911712470284862</v>
      </c>
      <c r="D37" s="3">
        <f t="shared" si="3"/>
        <v>1.0360615024558295</v>
      </c>
      <c r="E37" s="3">
        <f t="shared" si="3"/>
        <v>1.0651588161875529</v>
      </c>
      <c r="F37" s="3">
        <f>1</f>
        <v>1</v>
      </c>
      <c r="G37" s="4" t="s">
        <v>8</v>
      </c>
      <c r="H37" s="3">
        <v>-8.2909702549144135E-2</v>
      </c>
      <c r="I37" s="3">
        <v>-0.10117570682170919</v>
      </c>
      <c r="J37" s="3">
        <v>-4.6619878806078201E-2</v>
      </c>
      <c r="K37" s="3">
        <v>-6.0913430988404231E-2</v>
      </c>
    </row>
    <row r="38" spans="1:11" ht="15.6" x14ac:dyDescent="0.3">
      <c r="A38" s="4" t="s">
        <v>8</v>
      </c>
      <c r="B38" s="3">
        <f t="shared" si="3"/>
        <v>1.0650019193257942</v>
      </c>
      <c r="C38" s="3">
        <f t="shared" si="3"/>
        <v>1.0686685862455922</v>
      </c>
      <c r="D38" s="3">
        <f t="shared" si="3"/>
        <v>1.0320327422386089</v>
      </c>
      <c r="E38" s="3">
        <f t="shared" si="3"/>
        <v>1.0806017793156357</v>
      </c>
      <c r="F38" s="3">
        <f>1</f>
        <v>1</v>
      </c>
      <c r="G38" s="4" t="s">
        <v>7</v>
      </c>
      <c r="H38" s="3">
        <v>-8.5187972878457849E-2</v>
      </c>
      <c r="I38" s="3">
        <v>-0.10156454254723359</v>
      </c>
      <c r="J38" s="3">
        <v>-2.5381137612409354E-2</v>
      </c>
      <c r="K38" s="3">
        <v>-8.8370202248058347E-2</v>
      </c>
    </row>
    <row r="39" spans="1:11" ht="15.6" x14ac:dyDescent="0.3">
      <c r="A39" s="4" t="s">
        <v>7</v>
      </c>
      <c r="B39" s="3">
        <f t="shared" si="3"/>
        <v>1.0627236489964804</v>
      </c>
      <c r="C39" s="3">
        <f t="shared" si="3"/>
        <v>1.0682797505200679</v>
      </c>
      <c r="D39" s="3">
        <f t="shared" si="3"/>
        <v>1.0532714834322776</v>
      </c>
      <c r="E39" s="3">
        <f t="shared" si="3"/>
        <v>1.0531450080559817</v>
      </c>
      <c r="F39" s="3">
        <f>1</f>
        <v>1</v>
      </c>
      <c r="G39" s="4" t="s">
        <v>6</v>
      </c>
      <c r="H39" s="3">
        <v>-0.11698295629924217</v>
      </c>
      <c r="I39" s="3">
        <v>-0.13656506991711567</v>
      </c>
      <c r="J39" s="3">
        <v>-6.249284386563296E-2</v>
      </c>
      <c r="K39" s="3">
        <v>-0.11764282927402231</v>
      </c>
    </row>
    <row r="40" spans="1:11" ht="15.6" x14ac:dyDescent="0.3">
      <c r="A40" s="4" t="s">
        <v>6</v>
      </c>
      <c r="B40" s="3">
        <f t="shared" si="3"/>
        <v>1.0309286655756962</v>
      </c>
      <c r="C40" s="3">
        <f t="shared" si="3"/>
        <v>1.0332792231501857</v>
      </c>
      <c r="D40" s="3">
        <f t="shared" si="3"/>
        <v>1.016159777179054</v>
      </c>
      <c r="E40" s="3">
        <f t="shared" si="3"/>
        <v>1.0238723810300177</v>
      </c>
      <c r="F40" s="3">
        <f>1</f>
        <v>1</v>
      </c>
      <c r="G40" s="4" t="s">
        <v>5</v>
      </c>
      <c r="H40" s="3">
        <v>-0.14587512339639316</v>
      </c>
      <c r="I40" s="3">
        <v>-0.17577058291582826</v>
      </c>
      <c r="J40" s="3">
        <v>-6.3088038008797656E-2</v>
      </c>
      <c r="K40" s="3">
        <v>-0.14925111797568802</v>
      </c>
    </row>
    <row r="41" spans="1:11" ht="15.6" x14ac:dyDescent="0.3">
      <c r="A41" s="4" t="s">
        <v>5</v>
      </c>
      <c r="B41" s="3">
        <f t="shared" si="3"/>
        <v>1.0020364984785453</v>
      </c>
      <c r="C41" s="3">
        <f t="shared" si="3"/>
        <v>0.99407371015147317</v>
      </c>
      <c r="D41" s="3">
        <f t="shared" si="3"/>
        <v>1.0155645830358893</v>
      </c>
      <c r="E41" s="3">
        <f t="shared" si="3"/>
        <v>0.992264092328352</v>
      </c>
      <c r="F41" s="3">
        <f>1</f>
        <v>1</v>
      </c>
      <c r="G41" s="4" t="s">
        <v>4</v>
      </c>
      <c r="H41" s="3">
        <v>-0.21224178627518989</v>
      </c>
      <c r="I41" s="3">
        <v>-0.2471359463198963</v>
      </c>
      <c r="J41" s="3">
        <v>-0.10412366362306874</v>
      </c>
      <c r="K41" s="3">
        <v>-0.18960267329104705</v>
      </c>
    </row>
    <row r="42" spans="1:11" ht="15.6" x14ac:dyDescent="0.3">
      <c r="A42" s="4" t="s">
        <v>4</v>
      </c>
      <c r="B42" s="3">
        <f t="shared" si="3"/>
        <v>0.93566983559974848</v>
      </c>
      <c r="C42" s="3">
        <f t="shared" si="3"/>
        <v>0.92270834674740509</v>
      </c>
      <c r="D42" s="3">
        <f t="shared" si="3"/>
        <v>0.97452895742161827</v>
      </c>
      <c r="E42" s="3">
        <f t="shared" si="3"/>
        <v>0.95191253701299294</v>
      </c>
      <c r="F42" s="3">
        <f>1</f>
        <v>1</v>
      </c>
      <c r="G42" s="4" t="s">
        <v>3</v>
      </c>
      <c r="H42" s="3">
        <v>-0.26612541267534412</v>
      </c>
      <c r="I42" s="3">
        <v>-0.31093213192577507</v>
      </c>
      <c r="J42" s="3">
        <v>-0.14396411563110356</v>
      </c>
      <c r="K42" s="3">
        <v>-0.26942306360869123</v>
      </c>
    </row>
    <row r="43" spans="1:11" ht="15.6" x14ac:dyDescent="0.3">
      <c r="A43" s="4" t="s">
        <v>3</v>
      </c>
      <c r="B43" s="3">
        <f t="shared" si="3"/>
        <v>0.88178620919959427</v>
      </c>
      <c r="C43" s="3">
        <f t="shared" si="3"/>
        <v>0.85891216114152635</v>
      </c>
      <c r="D43" s="3">
        <f t="shared" si="3"/>
        <v>0.93468850541358339</v>
      </c>
      <c r="E43" s="3">
        <f t="shared" si="3"/>
        <v>0.87209214669534885</v>
      </c>
      <c r="F43" s="3">
        <f>1</f>
        <v>1</v>
      </c>
      <c r="G43" s="4" t="s">
        <v>2</v>
      </c>
      <c r="H43" s="3">
        <v>-0.38278792064137562</v>
      </c>
      <c r="I43" s="3">
        <v>-0.41627247881673385</v>
      </c>
      <c r="J43" s="3">
        <v>-0.21037066710547578</v>
      </c>
      <c r="K43" s="3">
        <v>-0.36609557664028336</v>
      </c>
    </row>
    <row r="44" spans="1:11" ht="15.6" x14ac:dyDescent="0.3">
      <c r="A44" s="4" t="s">
        <v>2</v>
      </c>
      <c r="B44" s="3">
        <f>B$35+0.5*H43+0.4*H44+0.1*H45</f>
        <v>0.70925865833575108</v>
      </c>
      <c r="C44" s="3">
        <f>C$35+0.5*I43+0.4*I44+0.1*I45</f>
        <v>0.68701141673799138</v>
      </c>
      <c r="D44" s="3">
        <f>D$35+0.5*J43+0.4*J44+0.1*J45</f>
        <v>0.82393097020487382</v>
      </c>
      <c r="E44" s="3">
        <f>E$35+0.5*K43+0.4*K44+0.1*K45</f>
        <v>0.71947453697779318</v>
      </c>
      <c r="F44" s="3">
        <f>1</f>
        <v>1</v>
      </c>
      <c r="G44" s="4" t="s">
        <v>1</v>
      </c>
      <c r="H44" s="3">
        <v>-0.45525374867750973</v>
      </c>
      <c r="I44" s="3">
        <v>-0.49905289528895341</v>
      </c>
      <c r="J44" s="3">
        <v>-0.25400499242456387</v>
      </c>
      <c r="K44" s="3">
        <v>-0.45199275181898663</v>
      </c>
    </row>
    <row r="45" spans="1:11" ht="15.6" x14ac:dyDescent="0.3">
      <c r="A45" s="4" t="s">
        <v>1</v>
      </c>
      <c r="B45" s="3">
        <f>B$35+H44</f>
        <v>0.69265787319742866</v>
      </c>
      <c r="C45" s="3">
        <f>C$35+I44</f>
        <v>0.67079139777834795</v>
      </c>
      <c r="D45" s="3">
        <f>D$35+J44</f>
        <v>0.82464762862012309</v>
      </c>
      <c r="E45" s="3">
        <f>E$35+K44</f>
        <v>0.68952245848505345</v>
      </c>
      <c r="F45" s="3">
        <f>1</f>
        <v>1</v>
      </c>
      <c r="G45" s="4" t="s">
        <v>0</v>
      </c>
      <c r="H45" s="3">
        <v>-0.65157503747495504</v>
      </c>
      <c r="I45" s="3">
        <v>-0.75075478805361773</v>
      </c>
      <c r="J45" s="3">
        <v>-0.47934320317249707</v>
      </c>
      <c r="K45" s="3">
        <v>-0.58195784278510465</v>
      </c>
    </row>
    <row r="46" spans="1:11" ht="15.6" x14ac:dyDescent="0.3">
      <c r="A46" s="4" t="s">
        <v>0</v>
      </c>
      <c r="B46" s="3">
        <f>MAX(B35+H45,0.2)</f>
        <v>0.49633658439998329</v>
      </c>
      <c r="C46" s="3">
        <f>MAX(C35+I45,0.2)</f>
        <v>0.41908950501368369</v>
      </c>
      <c r="D46" s="3">
        <f>MAX(D35+J45,0.2)</f>
        <v>0.59930941787218983</v>
      </c>
      <c r="E46" s="3">
        <f>MAX(E35+K45,0.2)</f>
        <v>0.55955736751893537</v>
      </c>
      <c r="F46" s="3">
        <f>1</f>
        <v>1</v>
      </c>
    </row>
    <row r="47" spans="1:11" ht="16.2" thickBot="1" x14ac:dyDescent="0.35">
      <c r="A47" s="4"/>
      <c r="B47" s="3"/>
      <c r="C47" s="3"/>
      <c r="D47" s="3"/>
      <c r="E47" s="3"/>
      <c r="F47" s="3"/>
    </row>
    <row r="48" spans="1:11" ht="16.8" thickTop="1" thickBot="1" x14ac:dyDescent="0.35">
      <c r="A48" s="6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27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0.7292203442987315</v>
      </c>
      <c r="C50" s="3">
        <f>1-(SUM(I50:I57)+0.5*I58+0.4*I59+0.1*I60)/10</f>
        <v>0.77095249790056108</v>
      </c>
      <c r="D50" s="3">
        <f>1-(SUM(J50:J57)+0.5*J58+0.4*J59+0.1*J60)/10</f>
        <v>0.8272202046528172</v>
      </c>
      <c r="E50" s="3">
        <f>1-(SUM(K50:K57)+0.5*K58+0.4*K59+0.1*K60)/10</f>
        <v>1.0344858338002174</v>
      </c>
      <c r="F50" s="3">
        <f>1</f>
        <v>1</v>
      </c>
      <c r="G50" s="4" t="s">
        <v>10</v>
      </c>
      <c r="H50" s="3">
        <v>7.5439779436221391E-2</v>
      </c>
      <c r="I50" s="3">
        <v>8.4490481052144531E-2</v>
      </c>
      <c r="J50" s="3">
        <v>7.4849418261071013E-2</v>
      </c>
      <c r="K50" s="3">
        <v>9.3063637304735321E-3</v>
      </c>
    </row>
    <row r="51" spans="1:11" ht="15.6" x14ac:dyDescent="0.3">
      <c r="A51" s="4" t="s">
        <v>10</v>
      </c>
      <c r="B51" s="3">
        <f t="shared" ref="B51:E58" si="4">B$50+H50</f>
        <v>0.80466012373495288</v>
      </c>
      <c r="C51" s="3">
        <f t="shared" si="4"/>
        <v>0.8554429789527056</v>
      </c>
      <c r="D51" s="3">
        <f t="shared" si="4"/>
        <v>0.90206962291388826</v>
      </c>
      <c r="E51" s="3">
        <f t="shared" si="4"/>
        <v>1.043792197530691</v>
      </c>
      <c r="F51" s="3">
        <f>1</f>
        <v>1</v>
      </c>
      <c r="G51" s="4" t="s">
        <v>9</v>
      </c>
      <c r="H51" s="3">
        <v>0.14322670431351253</v>
      </c>
      <c r="I51" s="3">
        <v>0.11882389532869117</v>
      </c>
      <c r="J51" s="3">
        <v>0.10819132538551389</v>
      </c>
      <c r="K51" s="3">
        <v>-2.9984565816057519E-3</v>
      </c>
    </row>
    <row r="52" spans="1:11" ht="15.6" x14ac:dyDescent="0.3">
      <c r="A52" s="4" t="s">
        <v>9</v>
      </c>
      <c r="B52" s="3">
        <f t="shared" si="4"/>
        <v>0.87244704861224398</v>
      </c>
      <c r="C52" s="3">
        <f t="shared" si="4"/>
        <v>0.88977639322925228</v>
      </c>
      <c r="D52" s="3">
        <f t="shared" si="4"/>
        <v>0.93541153003833111</v>
      </c>
      <c r="E52" s="3">
        <f t="shared" si="4"/>
        <v>1.0314873772186117</v>
      </c>
      <c r="F52" s="3">
        <f>1</f>
        <v>1</v>
      </c>
      <c r="G52" s="4" t="s">
        <v>8</v>
      </c>
      <c r="H52" s="3">
        <v>0.20279948788126467</v>
      </c>
      <c r="I52" s="3">
        <v>0.16534482161233546</v>
      </c>
      <c r="J52" s="3">
        <v>0.13723365396265885</v>
      </c>
      <c r="K52" s="3">
        <v>1.5317263850040138E-2</v>
      </c>
    </row>
    <row r="53" spans="1:11" ht="15.6" x14ac:dyDescent="0.3">
      <c r="A53" s="4" t="s">
        <v>8</v>
      </c>
      <c r="B53" s="3">
        <f t="shared" si="4"/>
        <v>0.93201983217999618</v>
      </c>
      <c r="C53" s="3">
        <f t="shared" si="4"/>
        <v>0.93629731951289652</v>
      </c>
      <c r="D53" s="3">
        <f t="shared" si="4"/>
        <v>0.96445385861547606</v>
      </c>
      <c r="E53" s="3">
        <f t="shared" si="4"/>
        <v>1.0498030976502575</v>
      </c>
      <c r="F53" s="3">
        <f>1</f>
        <v>1</v>
      </c>
      <c r="G53" s="4" t="s">
        <v>7</v>
      </c>
      <c r="H53" s="3">
        <v>0.28062575745889079</v>
      </c>
      <c r="I53" s="3">
        <v>0.21880333496079968</v>
      </c>
      <c r="J53" s="3">
        <v>0.17934998372945218</v>
      </c>
      <c r="K53" s="3">
        <v>2.0626958919259014E-3</v>
      </c>
    </row>
    <row r="54" spans="1:11" ht="15.6" x14ac:dyDescent="0.3">
      <c r="A54" s="4" t="s">
        <v>7</v>
      </c>
      <c r="B54" s="3">
        <f t="shared" si="4"/>
        <v>1.0098461017576223</v>
      </c>
      <c r="C54" s="3">
        <f t="shared" si="4"/>
        <v>0.98975583286136071</v>
      </c>
      <c r="D54" s="3">
        <f t="shared" si="4"/>
        <v>1.0065701883822693</v>
      </c>
      <c r="E54" s="3">
        <f t="shared" si="4"/>
        <v>1.0365485296921433</v>
      </c>
      <c r="F54" s="3">
        <f>1</f>
        <v>1</v>
      </c>
      <c r="G54" s="4" t="s">
        <v>6</v>
      </c>
      <c r="H54" s="3">
        <v>0.30101068781476431</v>
      </c>
      <c r="I54" s="3">
        <v>0.26458032350062288</v>
      </c>
      <c r="J54" s="3">
        <v>0.21909810054123954</v>
      </c>
      <c r="K54" s="3">
        <v>7.142910433863202E-3</v>
      </c>
    </row>
    <row r="55" spans="1:11" ht="15.6" x14ac:dyDescent="0.3">
      <c r="A55" s="4" t="s">
        <v>6</v>
      </c>
      <c r="B55" s="3">
        <f t="shared" si="4"/>
        <v>1.0302310321134958</v>
      </c>
      <c r="C55" s="3">
        <f t="shared" si="4"/>
        <v>1.0355328214011839</v>
      </c>
      <c r="D55" s="3">
        <f t="shared" si="4"/>
        <v>1.0463183051940568</v>
      </c>
      <c r="E55" s="3">
        <f t="shared" si="4"/>
        <v>1.0416287442340806</v>
      </c>
      <c r="F55" s="3">
        <f>1</f>
        <v>1</v>
      </c>
      <c r="G55" s="4" t="s">
        <v>5</v>
      </c>
      <c r="H55" s="3">
        <v>0.30515669499304393</v>
      </c>
      <c r="I55" s="3">
        <v>0.29692080977248891</v>
      </c>
      <c r="J55" s="3">
        <v>0.22418138406831639</v>
      </c>
      <c r="K55" s="3">
        <v>-2.0291075716574822E-2</v>
      </c>
    </row>
    <row r="56" spans="1:11" ht="15.6" x14ac:dyDescent="0.3">
      <c r="A56" s="4" t="s">
        <v>5</v>
      </c>
      <c r="B56" s="3">
        <f t="shared" si="4"/>
        <v>1.0343770392917755</v>
      </c>
      <c r="C56" s="3">
        <f t="shared" si="4"/>
        <v>1.06787330767305</v>
      </c>
      <c r="D56" s="3">
        <f t="shared" si="4"/>
        <v>1.0514015887211337</v>
      </c>
      <c r="E56" s="3">
        <f t="shared" si="4"/>
        <v>1.0141947580836426</v>
      </c>
      <c r="F56" s="3">
        <f>1</f>
        <v>1</v>
      </c>
      <c r="G56" s="4" t="s">
        <v>4</v>
      </c>
      <c r="H56" s="3">
        <v>0.36149023503834726</v>
      </c>
      <c r="I56" s="3">
        <v>0.3232722283702153</v>
      </c>
      <c r="J56" s="3">
        <v>0.23170423055358938</v>
      </c>
      <c r="K56" s="3">
        <v>-4.4181223435202539E-2</v>
      </c>
    </row>
    <row r="57" spans="1:11" ht="15.6" x14ac:dyDescent="0.3">
      <c r="A57" s="4" t="s">
        <v>4</v>
      </c>
      <c r="B57" s="3">
        <f t="shared" si="4"/>
        <v>1.0907105793370788</v>
      </c>
      <c r="C57" s="3">
        <f t="shared" si="4"/>
        <v>1.0942247262707765</v>
      </c>
      <c r="D57" s="3">
        <f t="shared" si="4"/>
        <v>1.0589244352064067</v>
      </c>
      <c r="E57" s="3">
        <f t="shared" si="4"/>
        <v>0.99030461036501483</v>
      </c>
      <c r="F57" s="3">
        <f>1</f>
        <v>1</v>
      </c>
      <c r="G57" s="4" t="s">
        <v>3</v>
      </c>
      <c r="H57" s="3">
        <v>0.48294512719543797</v>
      </c>
      <c r="I57" s="3">
        <v>0.42160382779091332</v>
      </c>
      <c r="J57" s="3">
        <v>0.29208399344331348</v>
      </c>
      <c r="K57" s="3">
        <v>-6.5246910302816943E-2</v>
      </c>
    </row>
    <row r="58" spans="1:11" ht="15.6" x14ac:dyDescent="0.3">
      <c r="A58" s="4" t="s">
        <v>3</v>
      </c>
      <c r="B58" s="3">
        <f t="shared" si="4"/>
        <v>1.2121654714941694</v>
      </c>
      <c r="C58" s="3">
        <f t="shared" si="4"/>
        <v>1.1925563256914744</v>
      </c>
      <c r="D58" s="3">
        <f t="shared" si="4"/>
        <v>1.1193041980961307</v>
      </c>
      <c r="E58" s="3">
        <f t="shared" si="4"/>
        <v>0.96923892349740048</v>
      </c>
      <c r="F58" s="3">
        <f>1</f>
        <v>1</v>
      </c>
      <c r="G58" s="4" t="s">
        <v>2</v>
      </c>
      <c r="H58" s="3">
        <v>0.52793451923224344</v>
      </c>
      <c r="I58" s="3">
        <v>0.47596302027248116</v>
      </c>
      <c r="J58" s="3">
        <v>0.32229306033533806</v>
      </c>
      <c r="K58" s="3">
        <v>-0.1672578545130885</v>
      </c>
    </row>
    <row r="59" spans="1:11" ht="15.6" x14ac:dyDescent="0.3">
      <c r="A59" s="4" t="s">
        <v>2</v>
      </c>
      <c r="B59" s="3">
        <f>B$50+0.5*H58+0.4*H59+0.1*H60</f>
        <v>1.2843224271799343</v>
      </c>
      <c r="C59" s="3">
        <f>C$50+0.5*I58+0.4*I59+0.1*I60</f>
        <v>1.1675877965067396</v>
      </c>
      <c r="D59" s="3">
        <f>D$50+0.5*J58+0.4*J59+0.1*J60</f>
        <v>1.0883260681794904</v>
      </c>
      <c r="E59" s="3">
        <f>E$50+0.5*K58+0.4*K59+0.1*K60</f>
        <v>0.7885159279279399</v>
      </c>
      <c r="F59" s="3">
        <f>1</f>
        <v>1</v>
      </c>
      <c r="G59" s="4" t="s">
        <v>1</v>
      </c>
      <c r="H59" s="3">
        <v>0.61413617677982546</v>
      </c>
      <c r="I59" s="3">
        <v>0.37334875055596711</v>
      </c>
      <c r="J59" s="3">
        <v>0.24541115355838641</v>
      </c>
      <c r="K59" s="3">
        <v>-0.27502564938504326</v>
      </c>
    </row>
    <row r="60" spans="1:11" ht="15.6" x14ac:dyDescent="0.3">
      <c r="A60" s="4" t="s">
        <v>1</v>
      </c>
      <c r="B60" s="3">
        <f>B$50+H59</f>
        <v>1.343356521078557</v>
      </c>
      <c r="C60" s="3">
        <f>C$50+I59</f>
        <v>1.1443012484565283</v>
      </c>
      <c r="D60" s="3">
        <f>D$50+J59</f>
        <v>1.0726313582112037</v>
      </c>
      <c r="E60" s="3">
        <f>E$50+K59</f>
        <v>0.75946018441517416</v>
      </c>
      <c r="F60" s="3">
        <f>1</f>
        <v>1</v>
      </c>
      <c r="G60" s="4" t="s">
        <v>0</v>
      </c>
      <c r="H60" s="3">
        <v>0.4548035255315076</v>
      </c>
      <c r="I60" s="3">
        <v>9.3142882475511765E-2</v>
      </c>
      <c r="J60" s="3">
        <v>1.794871935649496E-2</v>
      </c>
      <c r="K60" s="3">
        <v>-0.5233071886171593</v>
      </c>
    </row>
    <row r="61" spans="1:11" ht="15.6" x14ac:dyDescent="0.3">
      <c r="A61" s="4" t="s">
        <v>0</v>
      </c>
      <c r="B61" s="3">
        <f>MAX(B50+H60,0.1)</f>
        <v>1.1840238698302392</v>
      </c>
      <c r="C61" s="3">
        <f>MAX(C50+I60,0.12)</f>
        <v>0.86409538037607281</v>
      </c>
      <c r="D61" s="3">
        <f>MAX(D50+J60,0.12)</f>
        <v>0.84516892400931221</v>
      </c>
      <c r="E61" s="3">
        <f>MAX(E50+K60,0.2)</f>
        <v>0.51117864518305811</v>
      </c>
      <c r="F61" s="3">
        <f>1</f>
        <v>1</v>
      </c>
    </row>
    <row r="62" spans="1:11" ht="15" thickBot="1" x14ac:dyDescent="0.35">
      <c r="B62" s="2"/>
      <c r="C62" s="2"/>
      <c r="D62" s="2"/>
      <c r="E62" s="2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45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0.907144478409182</v>
      </c>
      <c r="C65" s="3">
        <f>1-(SUM(I65:I72)+0.5*I73+0.4*I74+0.1*I75)/10</f>
        <v>0.89154535291892423</v>
      </c>
      <c r="D65" s="3">
        <f>1-(SUM(J65:J72)+0.5*J73+0.4*J74+0.1*J75)/10</f>
        <v>0.84936465504480374</v>
      </c>
      <c r="E65" s="3">
        <f>1-(SUM(K65:K72)+0.5*K73+0.4*K74+0.1*K75)/10</f>
        <v>0.90082316581136512</v>
      </c>
      <c r="F65" s="3">
        <f>1</f>
        <v>1</v>
      </c>
      <c r="G65" s="4" t="s">
        <v>10</v>
      </c>
      <c r="H65" s="3">
        <v>5.3578232788758451E-2</v>
      </c>
      <c r="I65" s="3">
        <v>4.4948530723270083E-2</v>
      </c>
      <c r="J65" s="3">
        <v>5.8991420529676986E-2</v>
      </c>
      <c r="K65" s="3">
        <v>4.6156377965083865E-2</v>
      </c>
    </row>
    <row r="66" spans="1:11" ht="15.6" x14ac:dyDescent="0.3">
      <c r="A66" s="4" t="s">
        <v>10</v>
      </c>
      <c r="B66" s="3">
        <f t="shared" ref="B66:E73" si="5">B$65+H65</f>
        <v>0.96072271119794039</v>
      </c>
      <c r="C66" s="3">
        <f t="shared" si="5"/>
        <v>0.93649388364219432</v>
      </c>
      <c r="D66" s="3">
        <f t="shared" si="5"/>
        <v>0.90835607557448073</v>
      </c>
      <c r="E66" s="3">
        <f t="shared" si="5"/>
        <v>0.946979543776449</v>
      </c>
      <c r="F66" s="3">
        <f>1</f>
        <v>1</v>
      </c>
      <c r="G66" s="4" t="s">
        <v>9</v>
      </c>
      <c r="H66" s="3">
        <v>8.2718015681122747E-2</v>
      </c>
      <c r="I66" s="3">
        <v>8.0393259364799435E-2</v>
      </c>
      <c r="J66" s="3">
        <v>9.6895397904188413E-2</v>
      </c>
      <c r="K66" s="3">
        <v>7.3862996100705111E-2</v>
      </c>
    </row>
    <row r="67" spans="1:11" ht="15.6" x14ac:dyDescent="0.3">
      <c r="A67" s="4" t="s">
        <v>9</v>
      </c>
      <c r="B67" s="3">
        <f t="shared" si="5"/>
        <v>0.98986249409030469</v>
      </c>
      <c r="C67" s="3">
        <f t="shared" si="5"/>
        <v>0.97193861228372369</v>
      </c>
      <c r="D67" s="3">
        <f t="shared" si="5"/>
        <v>0.94626005294899218</v>
      </c>
      <c r="E67" s="3">
        <f t="shared" si="5"/>
        <v>0.97468616191207025</v>
      </c>
      <c r="F67" s="3">
        <f>1</f>
        <v>1</v>
      </c>
      <c r="G67" s="4" t="s">
        <v>8</v>
      </c>
      <c r="H67" s="3">
        <v>7.2364716699402573E-2</v>
      </c>
      <c r="I67" s="3">
        <v>7.4881070296807545E-2</v>
      </c>
      <c r="J67" s="3">
        <v>9.3745320021537071E-2</v>
      </c>
      <c r="K67" s="3">
        <v>8.3301842419153435E-2</v>
      </c>
    </row>
    <row r="68" spans="1:11" ht="15.6" x14ac:dyDescent="0.3">
      <c r="A68" s="4" t="s">
        <v>8</v>
      </c>
      <c r="B68" s="3">
        <f t="shared" si="5"/>
        <v>0.97950919510858458</v>
      </c>
      <c r="C68" s="3">
        <f t="shared" si="5"/>
        <v>0.9664264232157318</v>
      </c>
      <c r="D68" s="3">
        <f t="shared" si="5"/>
        <v>0.94310997506634076</v>
      </c>
      <c r="E68" s="3">
        <f t="shared" si="5"/>
        <v>0.98412500823051852</v>
      </c>
      <c r="F68" s="3">
        <f>1</f>
        <v>1</v>
      </c>
      <c r="G68" s="4" t="s">
        <v>7</v>
      </c>
      <c r="H68" s="3">
        <v>0.11452077164234965</v>
      </c>
      <c r="I68" s="3">
        <v>0.14457654604929979</v>
      </c>
      <c r="J68" s="3">
        <v>0.17309901709599593</v>
      </c>
      <c r="K68" s="3">
        <v>0.13194672950735997</v>
      </c>
    </row>
    <row r="69" spans="1:11" ht="15.6" x14ac:dyDescent="0.3">
      <c r="A69" s="4" t="s">
        <v>7</v>
      </c>
      <c r="B69" s="3">
        <f t="shared" si="5"/>
        <v>1.0216652500515317</v>
      </c>
      <c r="C69" s="3">
        <f t="shared" si="5"/>
        <v>1.0361218989682239</v>
      </c>
      <c r="D69" s="3">
        <f t="shared" si="5"/>
        <v>1.0224636721407996</v>
      </c>
      <c r="E69" s="3">
        <f t="shared" si="5"/>
        <v>1.032769895318725</v>
      </c>
      <c r="F69" s="3">
        <f>1</f>
        <v>1</v>
      </c>
      <c r="G69" s="4" t="s">
        <v>6</v>
      </c>
      <c r="H69" s="3">
        <v>9.8013203026204712E-2</v>
      </c>
      <c r="I69" s="3">
        <v>0.11009108682411405</v>
      </c>
      <c r="J69" s="3">
        <v>0.14105556201699615</v>
      </c>
      <c r="K69" s="3">
        <v>0.10687812325537088</v>
      </c>
    </row>
    <row r="70" spans="1:11" ht="15.6" x14ac:dyDescent="0.3">
      <c r="A70" s="4" t="s">
        <v>6</v>
      </c>
      <c r="B70" s="3">
        <f t="shared" si="5"/>
        <v>1.0051576814353866</v>
      </c>
      <c r="C70" s="3">
        <f t="shared" si="5"/>
        <v>1.0016364397430382</v>
      </c>
      <c r="D70" s="3">
        <f t="shared" si="5"/>
        <v>0.99042021706179995</v>
      </c>
      <c r="E70" s="3">
        <f t="shared" si="5"/>
        <v>1.0077012890667361</v>
      </c>
      <c r="F70" s="3">
        <f>1</f>
        <v>1</v>
      </c>
      <c r="G70" s="4" t="s">
        <v>5</v>
      </c>
      <c r="H70" s="3">
        <v>0.12038010590923888</v>
      </c>
      <c r="I70" s="3">
        <v>0.13118513346820809</v>
      </c>
      <c r="J70" s="3">
        <v>0.17176888063128321</v>
      </c>
      <c r="K70" s="3">
        <v>0.12259898385297524</v>
      </c>
    </row>
    <row r="71" spans="1:11" ht="15.6" x14ac:dyDescent="0.3">
      <c r="A71" s="4" t="s">
        <v>5</v>
      </c>
      <c r="B71" s="3">
        <f t="shared" si="5"/>
        <v>1.0275245843184209</v>
      </c>
      <c r="C71" s="3">
        <f t="shared" si="5"/>
        <v>1.0227304863871323</v>
      </c>
      <c r="D71" s="3">
        <f t="shared" si="5"/>
        <v>1.0211335356760869</v>
      </c>
      <c r="E71" s="3">
        <f t="shared" si="5"/>
        <v>1.0234221496643403</v>
      </c>
      <c r="F71" s="3">
        <f>1</f>
        <v>1</v>
      </c>
      <c r="G71" s="4" t="s">
        <v>4</v>
      </c>
      <c r="H71" s="3">
        <v>0.11294752011126798</v>
      </c>
      <c r="I71" s="3">
        <v>0.13528916112625708</v>
      </c>
      <c r="J71" s="3">
        <v>0.19557551096528714</v>
      </c>
      <c r="K71" s="3">
        <v>0.13796092620004508</v>
      </c>
    </row>
    <row r="72" spans="1:11" ht="15.6" x14ac:dyDescent="0.3">
      <c r="A72" s="4" t="s">
        <v>4</v>
      </c>
      <c r="B72" s="3">
        <f t="shared" si="5"/>
        <v>1.02009199852045</v>
      </c>
      <c r="C72" s="3">
        <f t="shared" si="5"/>
        <v>1.0268345140451813</v>
      </c>
      <c r="D72" s="3">
        <f t="shared" si="5"/>
        <v>1.044940166010091</v>
      </c>
      <c r="E72" s="3">
        <f t="shared" si="5"/>
        <v>1.0387840920114102</v>
      </c>
      <c r="F72" s="3">
        <f>1</f>
        <v>1</v>
      </c>
      <c r="G72" s="4" t="s">
        <v>3</v>
      </c>
      <c r="H72" s="3">
        <v>0.12127233571584893</v>
      </c>
      <c r="I72" s="3">
        <v>0.16359299281090425</v>
      </c>
      <c r="J72" s="3">
        <v>0.23783165087198477</v>
      </c>
      <c r="K72" s="3">
        <v>0.15452699083177715</v>
      </c>
    </row>
    <row r="73" spans="1:11" ht="15.6" x14ac:dyDescent="0.3">
      <c r="A73" s="4" t="s">
        <v>3</v>
      </c>
      <c r="B73" s="3">
        <f t="shared" si="5"/>
        <v>1.0284168141250309</v>
      </c>
      <c r="C73" s="3">
        <f t="shared" si="5"/>
        <v>1.0551383457298285</v>
      </c>
      <c r="D73" s="3">
        <f t="shared" si="5"/>
        <v>1.0871963059167884</v>
      </c>
      <c r="E73" s="3">
        <f t="shared" si="5"/>
        <v>1.0553501566431422</v>
      </c>
      <c r="F73" s="3">
        <f>1</f>
        <v>1</v>
      </c>
      <c r="G73" s="4" t="s">
        <v>2</v>
      </c>
      <c r="H73" s="3">
        <v>0.15349803421961153</v>
      </c>
      <c r="I73" s="3">
        <v>0.19224634878428967</v>
      </c>
      <c r="J73" s="3">
        <v>0.30928457271291532</v>
      </c>
      <c r="K73" s="3">
        <v>0.16344242155769528</v>
      </c>
    </row>
    <row r="74" spans="1:11" ht="15.6" x14ac:dyDescent="0.3">
      <c r="A74" s="4" t="s">
        <v>2</v>
      </c>
      <c r="B74" s="3">
        <f>B$65+0.5*H73+0.4*H74+0.1*H75</f>
        <v>1.0599047927431684</v>
      </c>
      <c r="C74" s="3">
        <f>C$65+0.5*I73+0.4*I74+0.1*I75</f>
        <v>1.091134043066021</v>
      </c>
      <c r="D74" s="3">
        <f>D$65+0.5*J73+0.4*J74+0.1*J75</f>
        <v>1.1867553445598162</v>
      </c>
      <c r="E74" s="3">
        <f>E$65+0.5*K73+0.4*K74+0.1*K75</f>
        <v>1.0353585375652428</v>
      </c>
      <c r="F74" s="3">
        <f>1</f>
        <v>1</v>
      </c>
      <c r="G74" s="4" t="s">
        <v>1</v>
      </c>
      <c r="H74" s="3">
        <v>0.18123492810338493</v>
      </c>
      <c r="I74" s="3">
        <v>0.22911161629156637</v>
      </c>
      <c r="J74" s="3">
        <v>0.37867125314676753</v>
      </c>
      <c r="K74" s="3">
        <v>0.13348702070348734</v>
      </c>
    </row>
    <row r="75" spans="1:11" ht="15.6" x14ac:dyDescent="0.3">
      <c r="A75" s="4" t="s">
        <v>1</v>
      </c>
      <c r="B75" s="3">
        <f>B$65+H74+0.2</f>
        <v>1.2883794065125669</v>
      </c>
      <c r="C75" s="3">
        <f>MAX(C65+I74+0.2,0.15)</f>
        <v>1.3206569692104906</v>
      </c>
      <c r="D75" s="3">
        <f>D$65+J74+0.2</f>
        <v>1.4280359081915712</v>
      </c>
      <c r="E75" s="3">
        <f>E$65+K74+0.2</f>
        <v>1.2343101865148525</v>
      </c>
      <c r="F75" s="3">
        <f>1</f>
        <v>1</v>
      </c>
      <c r="G75" s="4" t="s">
        <v>0</v>
      </c>
      <c r="H75" s="3">
        <v>3.5173259828268071E-2</v>
      </c>
      <c r="I75" s="3">
        <v>0.11820869238325586</v>
      </c>
      <c r="J75" s="3">
        <v>0.31279901899847973</v>
      </c>
      <c r="K75" s="3">
        <v>-5.8064730636495842E-3</v>
      </c>
    </row>
    <row r="76" spans="1:11" ht="15.6" x14ac:dyDescent="0.3">
      <c r="A76" s="4" t="s">
        <v>0</v>
      </c>
      <c r="B76" s="3">
        <f>MAX(B65+H75+0.3,0.2)</f>
        <v>1.24231773823745</v>
      </c>
      <c r="C76" s="3">
        <f>MAX(C65+I75+0.5,0.12)</f>
        <v>1.50975404530218</v>
      </c>
      <c r="D76" s="3">
        <f>MAX(D65+J75+0.4,0.12)</f>
        <v>1.5621636740432834</v>
      </c>
      <c r="E76" s="3">
        <f>MAX(E65+K75+0.4,0.2)</f>
        <v>1.2950166927477156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46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0.80546544765694628</v>
      </c>
      <c r="C80" s="3">
        <f>1-(SUM(I80:I87)+0.5*I88+0.4*I89+0.1*I90)/10</f>
        <v>0.79135631680354468</v>
      </c>
      <c r="D80" s="3">
        <f>1-(SUM(J80:J87)+0.5*J88+0.4*J89+0.1*J90)/10</f>
        <v>0.77650201771315386</v>
      </c>
      <c r="E80" s="3">
        <f>1-(SUM(K80:K87)+0.5*K88+0.4*K89+0.1*K90)/10</f>
        <v>0.76433171773802733</v>
      </c>
      <c r="F80" s="3">
        <f>1</f>
        <v>1</v>
      </c>
      <c r="G80" s="4" t="s">
        <v>10</v>
      </c>
      <c r="H80" s="3">
        <v>0.12236407553023429</v>
      </c>
      <c r="I80" s="3">
        <v>9.9048921882841215E-2</v>
      </c>
      <c r="J80" s="3">
        <v>0.10037517059541466</v>
      </c>
      <c r="K80" s="3">
        <v>8.2999682719793105E-2</v>
      </c>
    </row>
    <row r="81" spans="1:11" ht="15.6" x14ac:dyDescent="0.3">
      <c r="A81" s="4" t="s">
        <v>10</v>
      </c>
      <c r="B81" s="3">
        <f t="shared" ref="B81:E88" si="6">B$80+H80</f>
        <v>0.92782952318718059</v>
      </c>
      <c r="C81" s="3">
        <f t="shared" si="6"/>
        <v>0.89040523868638588</v>
      </c>
      <c r="D81" s="3">
        <f t="shared" si="6"/>
        <v>0.87687718830856853</v>
      </c>
      <c r="E81" s="3">
        <f t="shared" si="6"/>
        <v>0.84733140045782041</v>
      </c>
      <c r="F81" s="3">
        <f>1</f>
        <v>1</v>
      </c>
      <c r="G81" s="4" t="s">
        <v>9</v>
      </c>
      <c r="H81" s="3">
        <v>0.12702916273740586</v>
      </c>
      <c r="I81" s="3">
        <v>9.722544283468211E-2</v>
      </c>
      <c r="J81" s="3">
        <v>0.10559337094212622</v>
      </c>
      <c r="K81" s="3">
        <v>0.11674701074609987</v>
      </c>
    </row>
    <row r="82" spans="1:11" ht="15.6" x14ac:dyDescent="0.3">
      <c r="A82" s="4" t="s">
        <v>9</v>
      </c>
      <c r="B82" s="3">
        <f t="shared" si="6"/>
        <v>0.93249461039435211</v>
      </c>
      <c r="C82" s="3">
        <f t="shared" si="6"/>
        <v>0.88858175963822683</v>
      </c>
      <c r="D82" s="3">
        <f t="shared" si="6"/>
        <v>0.88209538865528003</v>
      </c>
      <c r="E82" s="3">
        <f t="shared" si="6"/>
        <v>0.88107872848412716</v>
      </c>
      <c r="F82" s="3">
        <f>1</f>
        <v>1</v>
      </c>
      <c r="G82" s="4" t="s">
        <v>8</v>
      </c>
      <c r="H82" s="3">
        <v>0.13898247492941476</v>
      </c>
      <c r="I82" s="3">
        <v>0.12542984094498622</v>
      </c>
      <c r="J82" s="3">
        <v>0.14186918260135281</v>
      </c>
      <c r="K82" s="3">
        <v>0.12916877048396014</v>
      </c>
    </row>
    <row r="83" spans="1:11" ht="15.6" x14ac:dyDescent="0.3">
      <c r="A83" s="4" t="s">
        <v>8</v>
      </c>
      <c r="B83" s="3">
        <f t="shared" si="6"/>
        <v>0.94444792258636101</v>
      </c>
      <c r="C83" s="3">
        <f t="shared" si="6"/>
        <v>0.91678615774853089</v>
      </c>
      <c r="D83" s="3">
        <f t="shared" si="6"/>
        <v>0.9183712003145067</v>
      </c>
      <c r="E83" s="3">
        <f t="shared" si="6"/>
        <v>0.89350048822198747</v>
      </c>
      <c r="F83" s="3">
        <f>1</f>
        <v>1</v>
      </c>
      <c r="G83" s="4" t="s">
        <v>7</v>
      </c>
      <c r="H83" s="3">
        <v>0.14047810318385895</v>
      </c>
      <c r="I83" s="3">
        <v>0.13622884106904642</v>
      </c>
      <c r="J83" s="3">
        <v>0.15531987162289038</v>
      </c>
      <c r="K83" s="3">
        <v>0.16003351483782077</v>
      </c>
    </row>
    <row r="84" spans="1:11" ht="15.6" x14ac:dyDescent="0.3">
      <c r="A84" s="4" t="s">
        <v>7</v>
      </c>
      <c r="B84" s="3">
        <f t="shared" si="6"/>
        <v>0.94594355084080517</v>
      </c>
      <c r="C84" s="3">
        <f t="shared" si="6"/>
        <v>0.9275851578725911</v>
      </c>
      <c r="D84" s="3">
        <f t="shared" si="6"/>
        <v>0.93182188933604426</v>
      </c>
      <c r="E84" s="3">
        <f t="shared" si="6"/>
        <v>0.92436523257584813</v>
      </c>
      <c r="F84" s="3">
        <f>1</f>
        <v>1</v>
      </c>
      <c r="G84" s="4" t="s">
        <v>6</v>
      </c>
      <c r="H84" s="3">
        <v>0.16704963446991916</v>
      </c>
      <c r="I84" s="3">
        <v>0.14494549446853597</v>
      </c>
      <c r="J84" s="3">
        <v>0.1712800029310238</v>
      </c>
      <c r="K84" s="3">
        <v>0.18957045872695799</v>
      </c>
    </row>
    <row r="85" spans="1:11" ht="15.6" x14ac:dyDescent="0.3">
      <c r="A85" s="4" t="s">
        <v>6</v>
      </c>
      <c r="B85" s="3">
        <f t="shared" si="6"/>
        <v>0.97251508212686544</v>
      </c>
      <c r="C85" s="3">
        <f t="shared" si="6"/>
        <v>0.93630181127208068</v>
      </c>
      <c r="D85" s="3">
        <f t="shared" si="6"/>
        <v>0.9477820206441776</v>
      </c>
      <c r="E85" s="3">
        <f t="shared" si="6"/>
        <v>0.95390217646498532</v>
      </c>
      <c r="F85" s="3">
        <f>1</f>
        <v>1</v>
      </c>
      <c r="G85" s="4" t="s">
        <v>5</v>
      </c>
      <c r="H85" s="3">
        <v>0.18733226237715908</v>
      </c>
      <c r="I85" s="3">
        <v>0.19793660849683115</v>
      </c>
      <c r="J85" s="3">
        <v>0.23085537973995685</v>
      </c>
      <c r="K85" s="3">
        <v>0.25049512596428652</v>
      </c>
    </row>
    <row r="86" spans="1:11" ht="15.6" x14ac:dyDescent="0.3">
      <c r="A86" s="4" t="s">
        <v>5</v>
      </c>
      <c r="B86" s="3">
        <f t="shared" si="6"/>
        <v>0.99279771003410533</v>
      </c>
      <c r="C86" s="3">
        <f t="shared" si="6"/>
        <v>0.98929292530037582</v>
      </c>
      <c r="D86" s="3">
        <f t="shared" si="6"/>
        <v>1.0073573974531107</v>
      </c>
      <c r="E86" s="3">
        <f t="shared" si="6"/>
        <v>1.0148268437023138</v>
      </c>
      <c r="F86" s="3">
        <f>1</f>
        <v>1</v>
      </c>
      <c r="G86" s="4" t="s">
        <v>4</v>
      </c>
      <c r="H86" s="3">
        <v>0.24236554184405457</v>
      </c>
      <c r="I86" s="3">
        <v>0.27242977883114061</v>
      </c>
      <c r="J86" s="3">
        <v>0.30559951429151166</v>
      </c>
      <c r="K86" s="3">
        <v>0.32387479870368874</v>
      </c>
    </row>
    <row r="87" spans="1:11" ht="15.6" x14ac:dyDescent="0.3">
      <c r="A87" s="4" t="s">
        <v>4</v>
      </c>
      <c r="B87" s="3">
        <f t="shared" si="6"/>
        <v>1.047830989501001</v>
      </c>
      <c r="C87" s="3">
        <f t="shared" si="6"/>
        <v>1.0637860956346854</v>
      </c>
      <c r="D87" s="3">
        <f t="shared" si="6"/>
        <v>1.0821015320046654</v>
      </c>
      <c r="E87" s="3">
        <f t="shared" si="6"/>
        <v>1.0882065164417161</v>
      </c>
      <c r="F87" s="3">
        <f>1</f>
        <v>1</v>
      </c>
      <c r="G87" s="4" t="s">
        <v>3</v>
      </c>
      <c r="H87" s="3">
        <v>0.28573577233444564</v>
      </c>
      <c r="I87" s="3">
        <v>0.3459325261155729</v>
      </c>
      <c r="J87" s="3">
        <v>0.38092658892207332</v>
      </c>
      <c r="K87" s="3">
        <v>0.41198515603198688</v>
      </c>
    </row>
    <row r="88" spans="1:11" ht="15.6" x14ac:dyDescent="0.3">
      <c r="A88" s="4" t="s">
        <v>3</v>
      </c>
      <c r="B88" s="3">
        <f t="shared" si="6"/>
        <v>1.0912012199913919</v>
      </c>
      <c r="C88" s="3">
        <f t="shared" si="6"/>
        <v>1.1372888429191175</v>
      </c>
      <c r="D88" s="3">
        <f t="shared" si="6"/>
        <v>1.1574286066352273</v>
      </c>
      <c r="E88" s="3">
        <f t="shared" si="6"/>
        <v>1.1763168737700143</v>
      </c>
      <c r="F88" s="3">
        <f>1</f>
        <v>1</v>
      </c>
      <c r="G88" s="4" t="s">
        <v>2</v>
      </c>
      <c r="H88" s="3">
        <v>0.43037043744545234</v>
      </c>
      <c r="I88" s="3">
        <v>0.50615622232620006</v>
      </c>
      <c r="J88" s="3">
        <v>0.52061636994039961</v>
      </c>
      <c r="K88" s="3">
        <v>0.57849270934318098</v>
      </c>
    </row>
    <row r="89" spans="1:11" ht="15.6" x14ac:dyDescent="0.3">
      <c r="A89" s="4" t="s">
        <v>2</v>
      </c>
      <c r="B89" s="3">
        <f>B$80+0.5*H88+0.4*H89+0.1*H90</f>
        <v>1.339473943680991</v>
      </c>
      <c r="C89" s="3">
        <f>C$80+0.5*I88+0.4*I89+0.1*I90</f>
        <v>1.4586156941244612</v>
      </c>
      <c r="D89" s="3">
        <f>D$80+0.5*J88+0.4*J89+0.1*J90</f>
        <v>1.4196627589352657</v>
      </c>
      <c r="E89" s="3">
        <f>E$80+0.5*K88+0.4*K89+0.1*K90</f>
        <v>1.45614002214316</v>
      </c>
      <c r="F89" s="3">
        <f>1</f>
        <v>1</v>
      </c>
      <c r="G89" s="4" t="s">
        <v>1</v>
      </c>
      <c r="H89" s="3">
        <v>0.55100135574623077</v>
      </c>
      <c r="I89" s="3">
        <v>0.72761964171342675</v>
      </c>
      <c r="J89" s="3">
        <v>0.67171878132740159</v>
      </c>
      <c r="K89" s="3">
        <v>0.73431235287007779</v>
      </c>
    </row>
    <row r="90" spans="1:11" ht="15.6" x14ac:dyDescent="0.3">
      <c r="A90" s="4" t="s">
        <v>1</v>
      </c>
      <c r="B90" s="3">
        <f>B$80+H89</f>
        <v>1.356466803403177</v>
      </c>
      <c r="C90" s="3">
        <f>C$80+I89</f>
        <v>1.5189759585169713</v>
      </c>
      <c r="D90" s="3">
        <f>D$80+J89</f>
        <v>1.4482207990405556</v>
      </c>
      <c r="E90" s="3">
        <f>E$80+K89</f>
        <v>1.4986440706081052</v>
      </c>
      <c r="F90" s="3">
        <f>1</f>
        <v>1</v>
      </c>
      <c r="G90" s="4" t="s">
        <v>0</v>
      </c>
      <c r="H90" s="3">
        <v>0.98422735002826311</v>
      </c>
      <c r="I90" s="3">
        <v>1.2313340947244582</v>
      </c>
      <c r="J90" s="3">
        <v>1.1416504372095144</v>
      </c>
      <c r="K90" s="3">
        <v>1.0883700858551111</v>
      </c>
    </row>
    <row r="91" spans="1:11" ht="15.6" x14ac:dyDescent="0.3">
      <c r="A91" s="4" t="s">
        <v>0</v>
      </c>
      <c r="B91" s="3">
        <f>MAX(B80+H90,0.2)</f>
        <v>1.7896927976852095</v>
      </c>
      <c r="C91" s="3">
        <f>MAX(C80+I90,0.15)</f>
        <v>2.0226904115280027</v>
      </c>
      <c r="D91" s="3">
        <f>MAX(D80+J90,0.15)</f>
        <v>1.9181524549226683</v>
      </c>
      <c r="E91" s="3">
        <f>MAX(E80+K90,0.2)</f>
        <v>1.8527018035931384</v>
      </c>
      <c r="F91" s="3">
        <f>1</f>
        <v>1</v>
      </c>
    </row>
    <row r="92" spans="1:11" ht="16.2" thickBot="1" x14ac:dyDescent="0.35">
      <c r="A92" s="4"/>
      <c r="B92" s="3"/>
      <c r="C92" s="3"/>
      <c r="D92" s="3"/>
      <c r="E92" s="3"/>
      <c r="F92" s="3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47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1.3863032888685869</v>
      </c>
      <c r="C95" s="3">
        <f>1-(SUM(I95:I102)+0.5*I103+0.4*I104+0.1*I105)/10</f>
        <v>1.3426920329762093</v>
      </c>
      <c r="D95" s="3">
        <f>1-(SUM(J95:J102)+0.5*J103+0.4*J104+0.1*J105)/10</f>
        <v>1.4551041818727004</v>
      </c>
      <c r="E95" s="3">
        <f>1-(SUM(K95:K102)+0.5*K103+0.4*K104+0.1*K105)/10</f>
        <v>1.138731467929184</v>
      </c>
      <c r="F95" s="3">
        <f>1</f>
        <v>1</v>
      </c>
      <c r="G95" s="4" t="s">
        <v>10</v>
      </c>
      <c r="H95" s="3">
        <v>-0.21207271422641027</v>
      </c>
      <c r="I95" s="3">
        <v>-0.15843411121206552</v>
      </c>
      <c r="J95" s="3">
        <v>-0.17922134079410151</v>
      </c>
      <c r="K95" s="3">
        <v>-7.9051619171346552E-2</v>
      </c>
    </row>
    <row r="96" spans="1:11" ht="15.6" x14ac:dyDescent="0.3">
      <c r="A96" s="4" t="s">
        <v>10</v>
      </c>
      <c r="B96" s="3">
        <f t="shared" ref="B96:E103" si="7">B$95+H95</f>
        <v>1.1742305746421766</v>
      </c>
      <c r="C96" s="3">
        <f t="shared" si="7"/>
        <v>1.1842579217641438</v>
      </c>
      <c r="D96" s="3">
        <f t="shared" si="7"/>
        <v>1.275882841078599</v>
      </c>
      <c r="E96" s="3">
        <f t="shared" si="7"/>
        <v>1.0596798487578374</v>
      </c>
      <c r="F96" s="3">
        <f>1</f>
        <v>1</v>
      </c>
      <c r="G96" s="4" t="s">
        <v>9</v>
      </c>
      <c r="H96" s="3">
        <v>-0.31258861159172047</v>
      </c>
      <c r="I96" s="3">
        <v>-0.23952871076405327</v>
      </c>
      <c r="J96" s="3">
        <v>-0.28932135955310628</v>
      </c>
      <c r="K96" s="3">
        <v>-0.14130427366180368</v>
      </c>
    </row>
    <row r="97" spans="1:11" ht="15.6" x14ac:dyDescent="0.3">
      <c r="A97" s="4" t="s">
        <v>9</v>
      </c>
      <c r="B97" s="3">
        <f t="shared" si="7"/>
        <v>1.0737146772768664</v>
      </c>
      <c r="C97" s="3">
        <f t="shared" si="7"/>
        <v>1.103163322212156</v>
      </c>
      <c r="D97" s="3">
        <f t="shared" si="7"/>
        <v>1.1657828223195941</v>
      </c>
      <c r="E97" s="3">
        <f t="shared" si="7"/>
        <v>0.99742719426738036</v>
      </c>
      <c r="F97" s="3">
        <f>1</f>
        <v>1</v>
      </c>
      <c r="G97" s="4" t="s">
        <v>8</v>
      </c>
      <c r="H97" s="3">
        <v>-0.35834215624716192</v>
      </c>
      <c r="I97" s="3">
        <v>-0.27783242312150475</v>
      </c>
      <c r="J97" s="3">
        <v>-0.35789203838234407</v>
      </c>
      <c r="K97" s="3">
        <v>-0.16596338320260634</v>
      </c>
    </row>
    <row r="98" spans="1:11" ht="15.6" x14ac:dyDescent="0.3">
      <c r="A98" s="4" t="s">
        <v>8</v>
      </c>
      <c r="B98" s="3">
        <f t="shared" si="7"/>
        <v>1.0279611326214249</v>
      </c>
      <c r="C98" s="3">
        <f t="shared" si="7"/>
        <v>1.0648596098547045</v>
      </c>
      <c r="D98" s="3">
        <f t="shared" si="7"/>
        <v>1.0972121434903563</v>
      </c>
      <c r="E98" s="3">
        <f t="shared" si="7"/>
        <v>0.97276808472657761</v>
      </c>
      <c r="F98" s="3">
        <f>1</f>
        <v>1</v>
      </c>
      <c r="G98" s="4" t="s">
        <v>7</v>
      </c>
      <c r="H98" s="3">
        <v>-0.34863072939801065</v>
      </c>
      <c r="I98" s="3">
        <v>-0.31897293369950314</v>
      </c>
      <c r="J98" s="3">
        <v>-0.44027138535407845</v>
      </c>
      <c r="K98" s="3">
        <v>-0.17282094080129137</v>
      </c>
    </row>
    <row r="99" spans="1:11" ht="15.6" x14ac:dyDescent="0.3">
      <c r="A99" s="4" t="s">
        <v>7</v>
      </c>
      <c r="B99" s="3">
        <f t="shared" si="7"/>
        <v>1.0376725594705762</v>
      </c>
      <c r="C99" s="3">
        <f t="shared" si="7"/>
        <v>1.0237190992767062</v>
      </c>
      <c r="D99" s="3">
        <f t="shared" si="7"/>
        <v>1.0148327965186219</v>
      </c>
      <c r="E99" s="3">
        <f t="shared" si="7"/>
        <v>0.9659105271278926</v>
      </c>
      <c r="F99" s="3">
        <f>1</f>
        <v>1</v>
      </c>
      <c r="G99" s="4" t="s">
        <v>6</v>
      </c>
      <c r="H99" s="3">
        <v>-0.44906955702964674</v>
      </c>
      <c r="I99" s="3">
        <v>-0.39962275002696185</v>
      </c>
      <c r="J99" s="3">
        <v>-0.51884031438794365</v>
      </c>
      <c r="K99" s="3">
        <v>-0.20587414606345472</v>
      </c>
    </row>
    <row r="100" spans="1:11" ht="15.6" x14ac:dyDescent="0.3">
      <c r="A100" s="4" t="s">
        <v>6</v>
      </c>
      <c r="B100" s="3">
        <f t="shared" si="7"/>
        <v>0.9372337318389401</v>
      </c>
      <c r="C100" s="3">
        <f t="shared" si="7"/>
        <v>0.94306928294924752</v>
      </c>
      <c r="D100" s="3">
        <f t="shared" si="7"/>
        <v>0.93626386748475676</v>
      </c>
      <c r="E100" s="3">
        <f t="shared" si="7"/>
        <v>0.93285732186572923</v>
      </c>
      <c r="F100" s="3">
        <f>1</f>
        <v>1</v>
      </c>
      <c r="G100" s="4" t="s">
        <v>5</v>
      </c>
      <c r="H100" s="3">
        <v>-0.41907107665255872</v>
      </c>
      <c r="I100" s="3">
        <v>-0.37811933304170331</v>
      </c>
      <c r="J100" s="3">
        <v>-0.52777139397304995</v>
      </c>
      <c r="K100" s="3">
        <v>-0.17522322214950933</v>
      </c>
    </row>
    <row r="101" spans="1:11" ht="15.6" x14ac:dyDescent="0.3">
      <c r="A101" s="4" t="s">
        <v>5</v>
      </c>
      <c r="B101" s="3">
        <f t="shared" si="7"/>
        <v>0.96723221221602818</v>
      </c>
      <c r="C101" s="3">
        <f t="shared" si="7"/>
        <v>0.96457269993450601</v>
      </c>
      <c r="D101" s="3">
        <f t="shared" si="7"/>
        <v>0.92733278789965046</v>
      </c>
      <c r="E101" s="3">
        <f t="shared" si="7"/>
        <v>0.96350824577967464</v>
      </c>
      <c r="F101" s="3">
        <f>1</f>
        <v>1</v>
      </c>
      <c r="G101" s="4" t="s">
        <v>4</v>
      </c>
      <c r="H101" s="3">
        <v>-0.41812690280859993</v>
      </c>
      <c r="I101" s="3">
        <v>-0.3815210177965721</v>
      </c>
      <c r="J101" s="3">
        <v>-0.55416909741334863</v>
      </c>
      <c r="K101" s="3">
        <v>-0.17617540860707848</v>
      </c>
    </row>
    <row r="102" spans="1:11" ht="15.6" x14ac:dyDescent="0.3">
      <c r="A102" s="4" t="s">
        <v>4</v>
      </c>
      <c r="B102" s="3">
        <f t="shared" si="7"/>
        <v>0.96817638605998702</v>
      </c>
      <c r="C102" s="3">
        <f t="shared" si="7"/>
        <v>0.96117101517963721</v>
      </c>
      <c r="D102" s="3">
        <f t="shared" si="7"/>
        <v>0.90093508445935178</v>
      </c>
      <c r="E102" s="3">
        <f t="shared" si="7"/>
        <v>0.96255605932210553</v>
      </c>
      <c r="F102" s="3">
        <f>1</f>
        <v>1</v>
      </c>
      <c r="G102" s="4" t="s">
        <v>3</v>
      </c>
      <c r="H102" s="3">
        <v>-0.55854175170253173</v>
      </c>
      <c r="I102" s="3">
        <v>-0.57440178547095411</v>
      </c>
      <c r="J102" s="3">
        <v>-0.73536870533107823</v>
      </c>
      <c r="K102" s="3">
        <v>-0.16716401751824631</v>
      </c>
    </row>
    <row r="103" spans="1:11" ht="15.6" x14ac:dyDescent="0.3">
      <c r="A103" s="4" t="s">
        <v>3</v>
      </c>
      <c r="B103" s="3">
        <f t="shared" si="7"/>
        <v>0.82776153716605516</v>
      </c>
      <c r="C103" s="3">
        <f t="shared" si="7"/>
        <v>0.76829024750525521</v>
      </c>
      <c r="D103" s="3">
        <f t="shared" si="7"/>
        <v>0.71973547654162218</v>
      </c>
      <c r="E103" s="3">
        <f t="shared" si="7"/>
        <v>0.97156745041093773</v>
      </c>
      <c r="F103" s="3">
        <f>1</f>
        <v>1</v>
      </c>
      <c r="G103" s="4" t="s">
        <v>2</v>
      </c>
      <c r="H103" s="3">
        <v>-0.67044864606767196</v>
      </c>
      <c r="I103" s="3">
        <v>-0.67354448136408451</v>
      </c>
      <c r="J103" s="3">
        <v>-0.89193845656849235</v>
      </c>
      <c r="K103" s="3">
        <v>-0.13788024275512273</v>
      </c>
    </row>
    <row r="104" spans="1:11" ht="15.6" x14ac:dyDescent="0.3">
      <c r="A104" s="4" t="s">
        <v>2</v>
      </c>
      <c r="B104" s="3">
        <f>B$95+0.5*H103+0.4*H104+0.1*H105</f>
        <v>0.59971389983935897</v>
      </c>
      <c r="C104" s="3">
        <f>C$95+0.5*I103+0.4*I104+0.1*I105</f>
        <v>0.64420476834743379</v>
      </c>
      <c r="D104" s="3">
        <f>D$95+0.5*J103+0.4*J104+0.1*J105</f>
        <v>0.50691799833474627</v>
      </c>
      <c r="E104" s="3">
        <f>E$95+0.5*K103+0.4*K104+0.1*K105</f>
        <v>1.0349937998126797</v>
      </c>
      <c r="F104" s="3">
        <f>1</f>
        <v>1</v>
      </c>
      <c r="G104" s="4" t="s">
        <v>1</v>
      </c>
      <c r="H104" s="3">
        <v>-0.88093498979545093</v>
      </c>
      <c r="I104" s="3">
        <v>-0.70277054798741978</v>
      </c>
      <c r="J104" s="3">
        <v>-0.96126284229954662</v>
      </c>
      <c r="K104" s="3">
        <v>-8.7884142375744323E-2</v>
      </c>
    </row>
    <row r="105" spans="1:11" ht="15.6" x14ac:dyDescent="0.3">
      <c r="A105" s="4" t="s">
        <v>1</v>
      </c>
      <c r="B105" s="3">
        <f>B$95+H104</f>
        <v>0.50536829907313596</v>
      </c>
      <c r="C105" s="3">
        <f>C$95+I104</f>
        <v>0.63992148498878954</v>
      </c>
      <c r="D105" s="3">
        <f>D$95+J104</f>
        <v>0.49384133957315379</v>
      </c>
      <c r="E105" s="3">
        <f>E$95+K104</f>
        <v>1.0508473255534396</v>
      </c>
      <c r="F105" s="3">
        <f>1</f>
        <v>1</v>
      </c>
      <c r="G105" s="4" t="s">
        <v>0</v>
      </c>
      <c r="H105" s="3">
        <v>-0.98991070077211352</v>
      </c>
      <c r="I105" s="3">
        <v>-0.80606804751765548</v>
      </c>
      <c r="J105" s="3">
        <v>-1.1771181833388917</v>
      </c>
      <c r="K105" s="3">
        <v>3.5611021135480455E-3</v>
      </c>
    </row>
    <row r="106" spans="1:11" ht="15.6" x14ac:dyDescent="0.3">
      <c r="A106" s="4" t="s">
        <v>0</v>
      </c>
      <c r="B106" s="3">
        <f>MAX(B95+H105,0.2)</f>
        <v>0.39639258809647338</v>
      </c>
      <c r="C106" s="3">
        <f>MAX(C95+I105,0.2)</f>
        <v>0.53662398545855383</v>
      </c>
      <c r="D106" s="3">
        <f>MAX(D95+J105,0.2)</f>
        <v>0.27798599853380868</v>
      </c>
      <c r="E106" s="3">
        <f>MAX(E95+K105,0.2)</f>
        <v>1.142292570042732</v>
      </c>
      <c r="F106" s="3">
        <f>1</f>
        <v>1</v>
      </c>
    </row>
    <row r="107" spans="1:11" ht="15" thickBot="1" x14ac:dyDescent="0.35">
      <c r="B107" s="2"/>
      <c r="C107" s="2"/>
      <c r="D107" s="2"/>
      <c r="E107" s="2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48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1.0326125258110439</v>
      </c>
      <c r="C110" s="3">
        <f>1-(SUM(I110:I117)+0.5*I118+0.4*I119+0.1*I120)/10</f>
        <v>0.98760251982799407</v>
      </c>
      <c r="D110" s="3">
        <f>1-(SUM(J110:J117)+0.5*J118+0.4*J119+0.1*J120)/10</f>
        <v>1.0478873441467447</v>
      </c>
      <c r="E110" s="3">
        <f>1-(SUM(K110:K117)+0.5*K118+0.4*K119+0.1*K120)/10</f>
        <v>0.87698088558078768</v>
      </c>
      <c r="F110" s="3">
        <f>1</f>
        <v>1</v>
      </c>
      <c r="G110" s="4" t="s">
        <v>10</v>
      </c>
      <c r="H110" s="3">
        <v>0.15102685327338916</v>
      </c>
      <c r="I110" s="3">
        <v>9.1835134702794252E-2</v>
      </c>
      <c r="J110" s="3">
        <v>6.1685234445285196E-2</v>
      </c>
      <c r="K110" s="3">
        <v>7.9360960021624405E-2</v>
      </c>
    </row>
    <row r="111" spans="1:11" ht="15.6" x14ac:dyDescent="0.3">
      <c r="A111" s="4" t="s">
        <v>10</v>
      </c>
      <c r="B111" s="3">
        <f t="shared" ref="B111:E118" si="8">B$110+H110</f>
        <v>1.1836393790844331</v>
      </c>
      <c r="C111" s="3">
        <f t="shared" si="8"/>
        <v>1.0794376545307882</v>
      </c>
      <c r="D111" s="3">
        <f t="shared" si="8"/>
        <v>1.1095725785920298</v>
      </c>
      <c r="E111" s="3">
        <f t="shared" si="8"/>
        <v>0.95634184560241209</v>
      </c>
      <c r="F111" s="3">
        <f>1</f>
        <v>1</v>
      </c>
      <c r="G111" s="4" t="s">
        <v>9</v>
      </c>
      <c r="H111" s="3">
        <v>8.4562530768659674E-2</v>
      </c>
      <c r="I111" s="3">
        <v>8.4247393157357756E-2</v>
      </c>
      <c r="J111" s="3">
        <v>3.0967169937055963E-2</v>
      </c>
      <c r="K111" s="3">
        <v>9.4251970110463684E-2</v>
      </c>
    </row>
    <row r="112" spans="1:11" ht="15.6" x14ac:dyDescent="0.3">
      <c r="A112" s="4" t="s">
        <v>9</v>
      </c>
      <c r="B112" s="3">
        <f t="shared" si="8"/>
        <v>1.1171750565797036</v>
      </c>
      <c r="C112" s="3">
        <f t="shared" si="8"/>
        <v>1.0718499129853518</v>
      </c>
      <c r="D112" s="3">
        <f t="shared" si="8"/>
        <v>1.0788545140838006</v>
      </c>
      <c r="E112" s="3">
        <f t="shared" si="8"/>
        <v>0.9712328556912514</v>
      </c>
      <c r="F112" s="3">
        <f>1</f>
        <v>1</v>
      </c>
      <c r="G112" s="4" t="s">
        <v>8</v>
      </c>
      <c r="H112" s="3">
        <v>-4.8583708217862691E-3</v>
      </c>
      <c r="I112" s="3">
        <v>1.6736052013344778E-2</v>
      </c>
      <c r="J112" s="3">
        <v>-4.4576970637986664E-2</v>
      </c>
      <c r="K112" s="3">
        <v>6.4747185721106451E-2</v>
      </c>
    </row>
    <row r="113" spans="1:11" ht="15.6" x14ac:dyDescent="0.3">
      <c r="A113" s="4" t="s">
        <v>8</v>
      </c>
      <c r="B113" s="3">
        <f t="shared" si="8"/>
        <v>1.0277541549892577</v>
      </c>
      <c r="C113" s="3">
        <f t="shared" si="8"/>
        <v>1.0043385718413389</v>
      </c>
      <c r="D113" s="3">
        <f t="shared" si="8"/>
        <v>1.0033103735087581</v>
      </c>
      <c r="E113" s="3">
        <f t="shared" si="8"/>
        <v>0.94172807130189418</v>
      </c>
      <c r="F113" s="3">
        <f>1</f>
        <v>1</v>
      </c>
      <c r="G113" s="4" t="s">
        <v>7</v>
      </c>
      <c r="H113" s="3">
        <v>-9.7899713171347102E-2</v>
      </c>
      <c r="I113" s="3">
        <v>-3.2063579736050951E-2</v>
      </c>
      <c r="J113" s="3">
        <v>-9.9206221490389976E-2</v>
      </c>
      <c r="K113" s="3">
        <v>7.9851407808643429E-2</v>
      </c>
    </row>
    <row r="114" spans="1:11" ht="15.6" x14ac:dyDescent="0.3">
      <c r="A114" s="4" t="s">
        <v>7</v>
      </c>
      <c r="B114" s="3">
        <f t="shared" si="8"/>
        <v>0.93471281263969686</v>
      </c>
      <c r="C114" s="3">
        <f t="shared" si="8"/>
        <v>0.95553894009194318</v>
      </c>
      <c r="D114" s="3">
        <f t="shared" si="8"/>
        <v>0.94868112265635474</v>
      </c>
      <c r="E114" s="3">
        <f t="shared" si="8"/>
        <v>0.9568322933894311</v>
      </c>
      <c r="F114" s="3">
        <f>1</f>
        <v>1</v>
      </c>
      <c r="G114" s="4" t="s">
        <v>6</v>
      </c>
      <c r="H114" s="3">
        <v>-7.6191770847703053E-2</v>
      </c>
      <c r="I114" s="3">
        <v>-2.6219253406022221E-2</v>
      </c>
      <c r="J114" s="3">
        <v>-9.1951491122304455E-2</v>
      </c>
      <c r="K114" s="3">
        <v>0.10418870450744484</v>
      </c>
    </row>
    <row r="115" spans="1:11" ht="15.6" x14ac:dyDescent="0.3">
      <c r="A115" s="4" t="s">
        <v>6</v>
      </c>
      <c r="B115" s="3">
        <f t="shared" si="8"/>
        <v>0.95642075496334089</v>
      </c>
      <c r="C115" s="3">
        <f t="shared" si="8"/>
        <v>0.9613832664219718</v>
      </c>
      <c r="D115" s="3">
        <f t="shared" si="8"/>
        <v>0.95593585302444017</v>
      </c>
      <c r="E115" s="3">
        <f t="shared" si="8"/>
        <v>0.98116959008823257</v>
      </c>
      <c r="F115" s="3">
        <f>1</f>
        <v>1</v>
      </c>
      <c r="G115" s="4" t="s">
        <v>5</v>
      </c>
      <c r="H115" s="3">
        <v>-2.2303113591566528E-2</v>
      </c>
      <c r="I115" s="3">
        <v>-1.5420707319783978E-3</v>
      </c>
      <c r="J115" s="3">
        <v>-8.1588564010244738E-2</v>
      </c>
      <c r="K115" s="3">
        <v>0.1490826196054667</v>
      </c>
    </row>
    <row r="116" spans="1:11" ht="15.6" x14ac:dyDescent="0.3">
      <c r="A116" s="4" t="s">
        <v>5</v>
      </c>
      <c r="B116" s="3">
        <f t="shared" si="8"/>
        <v>1.0103094122194773</v>
      </c>
      <c r="C116" s="3">
        <f t="shared" si="8"/>
        <v>0.98606044909601565</v>
      </c>
      <c r="D116" s="3">
        <f t="shared" si="8"/>
        <v>0.96629878013649995</v>
      </c>
      <c r="E116" s="3">
        <f t="shared" si="8"/>
        <v>1.0260635051862543</v>
      </c>
      <c r="F116" s="3">
        <f>1</f>
        <v>1</v>
      </c>
      <c r="G116" s="4" t="s">
        <v>4</v>
      </c>
      <c r="H116" s="3">
        <v>-9.1534439403460732E-2</v>
      </c>
      <c r="I116" s="3">
        <v>-2.4739502465671019E-2</v>
      </c>
      <c r="J116" s="3">
        <v>-0.10908683962847733</v>
      </c>
      <c r="K116" s="3">
        <v>0.16682356615025112</v>
      </c>
    </row>
    <row r="117" spans="1:11" ht="15.6" x14ac:dyDescent="0.3">
      <c r="A117" s="4" t="s">
        <v>4</v>
      </c>
      <c r="B117" s="3">
        <f t="shared" si="8"/>
        <v>0.94107808640758317</v>
      </c>
      <c r="C117" s="3">
        <f t="shared" si="8"/>
        <v>0.96286301736232305</v>
      </c>
      <c r="D117" s="3">
        <f t="shared" si="8"/>
        <v>0.93880050451826735</v>
      </c>
      <c r="E117" s="3">
        <f t="shared" si="8"/>
        <v>1.0438044517310388</v>
      </c>
      <c r="F117" s="3">
        <f>1</f>
        <v>1</v>
      </c>
      <c r="G117" s="4" t="s">
        <v>3</v>
      </c>
      <c r="H117" s="3">
        <v>-9.5642792093293391E-2</v>
      </c>
      <c r="I117" s="3">
        <v>1.3841141742810304E-2</v>
      </c>
      <c r="J117" s="3">
        <v>-6.4436145396103636E-2</v>
      </c>
      <c r="K117" s="3">
        <v>0.23818407095930288</v>
      </c>
    </row>
    <row r="118" spans="1:11" ht="15.6" x14ac:dyDescent="0.3">
      <c r="A118" s="4" t="s">
        <v>3</v>
      </c>
      <c r="B118" s="3">
        <f t="shared" si="8"/>
        <v>0.9369697337177505</v>
      </c>
      <c r="C118" s="3">
        <f t="shared" si="8"/>
        <v>1.0014436615708044</v>
      </c>
      <c r="D118" s="3">
        <f t="shared" si="8"/>
        <v>0.98345119875064102</v>
      </c>
      <c r="E118" s="3">
        <f t="shared" si="8"/>
        <v>1.1151649565400905</v>
      </c>
      <c r="F118" s="3">
        <f>1</f>
        <v>1</v>
      </c>
      <c r="G118" s="4" t="s">
        <v>2</v>
      </c>
      <c r="H118" s="3">
        <v>-0.16305293801597387</v>
      </c>
      <c r="I118" s="3">
        <v>-4.6989346229592485E-2</v>
      </c>
      <c r="J118" s="3">
        <v>-0.11252531939225061</v>
      </c>
      <c r="K118" s="3">
        <v>0.25626282765994579</v>
      </c>
    </row>
    <row r="119" spans="1:11" ht="15.6" x14ac:dyDescent="0.3">
      <c r="A119" s="4" t="s">
        <v>2</v>
      </c>
      <c r="B119" s="3">
        <f>B$110+0.5*H118+0.4*H119+0.1*H120</f>
        <v>0.85932808358771273</v>
      </c>
      <c r="C119" s="3">
        <f>C$110+0.5*I118+0.4*I119+0.1*I120</f>
        <v>0.98948200627146921</v>
      </c>
      <c r="D119" s="3">
        <f>D$110+0.5*J118+0.4*J119+0.1*J120</f>
        <v>0.96720773058246268</v>
      </c>
      <c r="E119" s="3">
        <f>E$110+0.5*K118+0.4*K119+0.1*K120</f>
        <v>1.1306815448886069</v>
      </c>
      <c r="F119" s="3">
        <f>1</f>
        <v>1</v>
      </c>
      <c r="G119" s="4" t="s">
        <v>1</v>
      </c>
      <c r="H119" s="3">
        <v>-0.17767489367390676</v>
      </c>
      <c r="I119" s="3">
        <v>3.9026779787768001E-2</v>
      </c>
      <c r="J119" s="3">
        <v>-4.7215682422853671E-2</v>
      </c>
      <c r="K119" s="3">
        <v>0.27670395327327363</v>
      </c>
    </row>
    <row r="120" spans="1:11" ht="15.6" x14ac:dyDescent="0.3">
      <c r="A120" s="4" t="s">
        <v>1</v>
      </c>
      <c r="B120" s="3">
        <f>B$110+H119</f>
        <v>0.85493763213713714</v>
      </c>
      <c r="C120" s="3">
        <f>C$110+I119</f>
        <v>1.026629299615762</v>
      </c>
      <c r="D120" s="3">
        <f>D$110+J119</f>
        <v>1.0006716617238911</v>
      </c>
      <c r="E120" s="3">
        <f>E$110+K119</f>
        <v>1.1536848388540613</v>
      </c>
      <c r="F120" s="3">
        <f>1</f>
        <v>1</v>
      </c>
      <c r="G120" s="4" t="s">
        <v>0</v>
      </c>
      <c r="H120" s="3">
        <v>-0.20688015745781593</v>
      </c>
      <c r="I120" s="3">
        <v>9.7634476431641415E-2</v>
      </c>
      <c r="J120" s="3">
        <v>-5.530680899015239E-2</v>
      </c>
      <c r="K120" s="3">
        <v>0.14887664168536857</v>
      </c>
    </row>
    <row r="121" spans="1:11" ht="15.6" x14ac:dyDescent="0.3">
      <c r="A121" s="4" t="s">
        <v>0</v>
      </c>
      <c r="B121" s="3">
        <f>MAX(B110+H120,0.2)</f>
        <v>0.82573236835322794</v>
      </c>
      <c r="C121" s="3">
        <f>MAX(C110+I120,0.2)</f>
        <v>1.0852369962596355</v>
      </c>
      <c r="D121" s="3">
        <f>MAX(D110+J120,0.2)</f>
        <v>0.99258053515659228</v>
      </c>
      <c r="E121" s="3">
        <f>MAX(E110+K120,0.2)</f>
        <v>1.0258575272661563</v>
      </c>
      <c r="F121" s="3">
        <f>1</f>
        <v>1</v>
      </c>
    </row>
    <row r="122" spans="1:11" ht="15.6" x14ac:dyDescent="0.3">
      <c r="A122" s="4"/>
      <c r="B122" s="3"/>
      <c r="C122" s="3"/>
      <c r="D122" s="3"/>
      <c r="E122" s="3"/>
      <c r="F122" s="3"/>
    </row>
  </sheetData>
  <mergeCells count="16">
    <mergeCell ref="B3:E3"/>
    <mergeCell ref="H3:K3"/>
    <mergeCell ref="B18:E18"/>
    <mergeCell ref="H18:K18"/>
    <mergeCell ref="B33:E33"/>
    <mergeCell ref="H33:K33"/>
    <mergeCell ref="B93:E93"/>
    <mergeCell ref="H93:K93"/>
    <mergeCell ref="B108:E108"/>
    <mergeCell ref="H108:K108"/>
    <mergeCell ref="B48:E48"/>
    <mergeCell ref="H48:K48"/>
    <mergeCell ref="B63:E63"/>
    <mergeCell ref="H63:K63"/>
    <mergeCell ref="B78:E78"/>
    <mergeCell ref="H78:K7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workbookViewId="0">
      <pane xSplit="1" ySplit="2" topLeftCell="B3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43</v>
      </c>
    </row>
    <row r="2" spans="1:11" ht="16.2" thickBot="1" x14ac:dyDescent="0.35">
      <c r="A2" s="7"/>
    </row>
    <row r="3" spans="1:11" ht="16.8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1.5735733410006747</v>
      </c>
      <c r="C5" s="3">
        <f>1-(SUM(I5:I12)+0.5*I13+0.4*I14+0.1*I15)/10</f>
        <v>1.5506259732110661</v>
      </c>
      <c r="D5" s="3">
        <f>1-(SUM(J5:J12)+0.5*J13+0.4*J14+0.1*J15)/10</f>
        <v>1.4497769310997264</v>
      </c>
      <c r="E5" s="3">
        <f>1-(SUM(K5:K12)+0.5*K13+0.4*K14+0.1*K15)/10</f>
        <v>1.2064796923132892</v>
      </c>
      <c r="F5" s="3">
        <f>1</f>
        <v>1</v>
      </c>
      <c r="G5" s="4" t="s">
        <v>10</v>
      </c>
      <c r="H5" s="3">
        <v>-0.34454906042459715</v>
      </c>
      <c r="I5" s="3">
        <v>-0.27568712169182535</v>
      </c>
      <c r="J5" s="3">
        <v>-0.23311563709856692</v>
      </c>
      <c r="K5" s="3">
        <v>-0.11161304611415127</v>
      </c>
    </row>
    <row r="6" spans="1:11" ht="15.6" x14ac:dyDescent="0.3">
      <c r="A6" s="4" t="s">
        <v>10</v>
      </c>
      <c r="B6" s="3">
        <f t="shared" ref="B6:E13" si="0">B$5+H5</f>
        <v>1.2290242805760776</v>
      </c>
      <c r="C6" s="3">
        <f t="shared" si="0"/>
        <v>1.2749388515192408</v>
      </c>
      <c r="D6" s="3">
        <f t="shared" si="0"/>
        <v>1.2166612940011594</v>
      </c>
      <c r="E6" s="3">
        <f t="shared" si="0"/>
        <v>1.0948666461991379</v>
      </c>
      <c r="F6" s="3">
        <f>1</f>
        <v>1</v>
      </c>
      <c r="G6" s="4" t="s">
        <v>9</v>
      </c>
      <c r="H6" s="3">
        <v>-0.36309566809765548</v>
      </c>
      <c r="I6" s="3">
        <v>-0.29426191712162286</v>
      </c>
      <c r="J6" s="3">
        <v>-0.24469641854478144</v>
      </c>
      <c r="K6" s="3">
        <v>-0.11562406848728692</v>
      </c>
    </row>
    <row r="7" spans="1:11" ht="15.6" x14ac:dyDescent="0.3">
      <c r="A7" s="4" t="s">
        <v>9</v>
      </c>
      <c r="B7" s="3">
        <f t="shared" si="0"/>
        <v>1.2104776729030191</v>
      </c>
      <c r="C7" s="3">
        <f t="shared" si="0"/>
        <v>1.2563640560894433</v>
      </c>
      <c r="D7" s="3">
        <f t="shared" si="0"/>
        <v>1.2050805125549449</v>
      </c>
      <c r="E7" s="3">
        <f t="shared" si="0"/>
        <v>1.0908556238260023</v>
      </c>
      <c r="F7" s="3">
        <f>1</f>
        <v>1</v>
      </c>
      <c r="G7" s="4" t="s">
        <v>8</v>
      </c>
      <c r="H7" s="3">
        <v>-0.51379033780215999</v>
      </c>
      <c r="I7" s="3">
        <v>-0.38566344375391598</v>
      </c>
      <c r="J7" s="3">
        <v>-0.31886041073515164</v>
      </c>
      <c r="K7" s="3">
        <v>-0.11102948168619496</v>
      </c>
    </row>
    <row r="8" spans="1:11" ht="15.6" x14ac:dyDescent="0.3">
      <c r="A8" s="4" t="s">
        <v>8</v>
      </c>
      <c r="B8" s="3">
        <f t="shared" si="0"/>
        <v>1.0597830031985147</v>
      </c>
      <c r="C8" s="3">
        <f t="shared" si="0"/>
        <v>1.1649625294571502</v>
      </c>
      <c r="D8" s="3">
        <f t="shared" si="0"/>
        <v>1.1309165203645748</v>
      </c>
      <c r="E8" s="3">
        <f t="shared" si="0"/>
        <v>1.0954502106270942</v>
      </c>
      <c r="F8" s="3">
        <f>1</f>
        <v>1</v>
      </c>
      <c r="G8" s="4" t="s">
        <v>7</v>
      </c>
      <c r="H8" s="3">
        <v>-0.56189474539265216</v>
      </c>
      <c r="I8" s="3">
        <v>-0.47230341706992113</v>
      </c>
      <c r="J8" s="3">
        <v>-0.40971236655085408</v>
      </c>
      <c r="K8" s="3">
        <v>-0.17577842476074668</v>
      </c>
    </row>
    <row r="9" spans="1:11" ht="15.6" x14ac:dyDescent="0.3">
      <c r="A9" s="4" t="s">
        <v>7</v>
      </c>
      <c r="B9" s="3">
        <f t="shared" si="0"/>
        <v>1.0116785956080225</v>
      </c>
      <c r="C9" s="3">
        <f t="shared" si="0"/>
        <v>1.0783225561411449</v>
      </c>
      <c r="D9" s="3">
        <f t="shared" si="0"/>
        <v>1.0400645645488722</v>
      </c>
      <c r="E9" s="3">
        <f t="shared" si="0"/>
        <v>1.0307012675525424</v>
      </c>
      <c r="F9" s="3">
        <f>1</f>
        <v>1</v>
      </c>
      <c r="G9" s="4" t="s">
        <v>6</v>
      </c>
      <c r="H9" s="3">
        <v>-0.58392178936158678</v>
      </c>
      <c r="I9" s="3">
        <v>-0.53207902588129674</v>
      </c>
      <c r="J9" s="3">
        <v>-0.45238277956896222</v>
      </c>
      <c r="K9" s="3">
        <v>-0.19646592506418234</v>
      </c>
    </row>
    <row r="10" spans="1:11" ht="15.6" x14ac:dyDescent="0.3">
      <c r="A10" s="4" t="s">
        <v>6</v>
      </c>
      <c r="B10" s="3">
        <f t="shared" si="0"/>
        <v>0.98965155163908791</v>
      </c>
      <c r="C10" s="3">
        <f t="shared" si="0"/>
        <v>1.0185469473297695</v>
      </c>
      <c r="D10" s="3">
        <f t="shared" si="0"/>
        <v>0.99739415153076416</v>
      </c>
      <c r="E10" s="3">
        <f t="shared" si="0"/>
        <v>1.010013767249107</v>
      </c>
      <c r="F10" s="3">
        <f>1</f>
        <v>1</v>
      </c>
      <c r="G10" s="4" t="s">
        <v>5</v>
      </c>
      <c r="H10" s="3">
        <v>-0.67793913681882489</v>
      </c>
      <c r="I10" s="3">
        <v>-0.64933783922654809</v>
      </c>
      <c r="J10" s="3">
        <v>-0.54496588847933136</v>
      </c>
      <c r="K10" s="3">
        <v>-0.24753680955187449</v>
      </c>
    </row>
    <row r="11" spans="1:11" ht="15.6" x14ac:dyDescent="0.3">
      <c r="A11" s="4" t="s">
        <v>5</v>
      </c>
      <c r="B11" s="3">
        <f t="shared" si="0"/>
        <v>0.8956342041818498</v>
      </c>
      <c r="C11" s="3">
        <f t="shared" si="0"/>
        <v>0.90128813398451801</v>
      </c>
      <c r="D11" s="3">
        <f t="shared" si="0"/>
        <v>0.90481104262039502</v>
      </c>
      <c r="E11" s="3">
        <f t="shared" si="0"/>
        <v>0.95894288276141471</v>
      </c>
      <c r="F11" s="3">
        <f>1</f>
        <v>1</v>
      </c>
      <c r="G11" s="4" t="s">
        <v>4</v>
      </c>
      <c r="H11" s="3">
        <v>-0.77734708442950262</v>
      </c>
      <c r="I11" s="3">
        <v>-0.75037510611461855</v>
      </c>
      <c r="J11" s="3">
        <v>-0.62558038917989545</v>
      </c>
      <c r="K11" s="3">
        <v>-0.29636348736881918</v>
      </c>
    </row>
    <row r="12" spans="1:11" ht="15.6" x14ac:dyDescent="0.3">
      <c r="A12" s="4" t="s">
        <v>4</v>
      </c>
      <c r="B12" s="3">
        <f t="shared" si="0"/>
        <v>0.79622625657117208</v>
      </c>
      <c r="C12" s="3">
        <f t="shared" si="0"/>
        <v>0.80025086709644755</v>
      </c>
      <c r="D12" s="3">
        <f t="shared" si="0"/>
        <v>0.82419654191983094</v>
      </c>
      <c r="E12" s="3">
        <f t="shared" si="0"/>
        <v>0.91011620494446999</v>
      </c>
      <c r="F12" s="3">
        <f>1</f>
        <v>1</v>
      </c>
      <c r="G12" s="4" t="s">
        <v>3</v>
      </c>
      <c r="H12" s="3">
        <v>-0.8627134298469058</v>
      </c>
      <c r="I12" s="3">
        <v>-0.89361636908616449</v>
      </c>
      <c r="J12" s="3">
        <v>-0.72805968286043388</v>
      </c>
      <c r="K12" s="3">
        <v>-0.36067822086011747</v>
      </c>
    </row>
    <row r="13" spans="1:11" ht="15.6" x14ac:dyDescent="0.3">
      <c r="A13" s="4" t="s">
        <v>3</v>
      </c>
      <c r="B13" s="3">
        <f t="shared" si="0"/>
        <v>0.7108599111537689</v>
      </c>
      <c r="C13" s="3">
        <f t="shared" si="0"/>
        <v>0.65700960412490161</v>
      </c>
      <c r="D13" s="3">
        <f t="shared" si="0"/>
        <v>0.72171724823929251</v>
      </c>
      <c r="E13" s="3">
        <f t="shared" si="0"/>
        <v>0.84580147145317175</v>
      </c>
      <c r="F13" s="3">
        <f>1</f>
        <v>1</v>
      </c>
      <c r="G13" s="4" t="s">
        <v>2</v>
      </c>
      <c r="H13" s="3">
        <v>-0.97098919349415802</v>
      </c>
      <c r="I13" s="3">
        <v>-1.0883473924555969</v>
      </c>
      <c r="J13" s="3">
        <v>-0.83771811294518883</v>
      </c>
      <c r="K13" s="3">
        <v>-0.415297972089889</v>
      </c>
    </row>
    <row r="14" spans="1:11" ht="15.6" x14ac:dyDescent="0.3">
      <c r="A14" s="4" t="s">
        <v>2</v>
      </c>
      <c r="B14" s="3">
        <f>B$5+0.5*H13+0.4*H14+0.1*H15</f>
        <v>0.52309118316781356</v>
      </c>
      <c r="C14" s="3">
        <f>C$5+0.5*I13+0.4*I14+0.1*I15</f>
        <v>0.29769048104631979</v>
      </c>
      <c r="D14" s="3">
        <f>D$5+0.5*J13+0.4*J14+0.1*J15</f>
        <v>0.50938119312043872</v>
      </c>
      <c r="E14" s="3">
        <f>E$5+0.5*K13+0.4*K14+0.1*K15</f>
        <v>0.75677223307377073</v>
      </c>
      <c r="F14" s="3">
        <f>1</f>
        <v>1</v>
      </c>
      <c r="G14" s="4" t="s">
        <v>1</v>
      </c>
      <c r="H14" s="3">
        <v>-1.0790764687902219</v>
      </c>
      <c r="I14" s="3">
        <v>-1.3658582647414124</v>
      </c>
      <c r="J14" s="3">
        <v>-1.0036328980110838</v>
      </c>
      <c r="K14" s="3">
        <v>-0.47865297907530452</v>
      </c>
    </row>
    <row r="15" spans="1:11" ht="15.6" x14ac:dyDescent="0.3">
      <c r="A15" s="4" t="s">
        <v>1</v>
      </c>
      <c r="B15" s="3">
        <f>B$5+H14</f>
        <v>0.4944968722104528</v>
      </c>
      <c r="C15" s="3">
        <f>C$5+I14</f>
        <v>0.18476770846965374</v>
      </c>
      <c r="D15" s="3">
        <f>D$5+J14</f>
        <v>0.44614403308864259</v>
      </c>
      <c r="E15" s="3">
        <f>E$5+K14</f>
        <v>0.72782671323798476</v>
      </c>
      <c r="F15" s="3">
        <f>1</f>
        <v>1</v>
      </c>
      <c r="G15" s="4" t="s">
        <v>0</v>
      </c>
      <c r="H15" s="3">
        <v>-1.3335697356969334</v>
      </c>
      <c r="I15" s="3">
        <v>-1.6241849004038296</v>
      </c>
      <c r="J15" s="3">
        <v>-1.2008352230225972</v>
      </c>
      <c r="K15" s="3">
        <v>-0.50597281564452212</v>
      </c>
    </row>
    <row r="16" spans="1:11" ht="15.6" x14ac:dyDescent="0.3">
      <c r="A16" s="4" t="s">
        <v>0</v>
      </c>
      <c r="B16" s="3">
        <f>MAX(B5+H15,0.2)</f>
        <v>0.24000360530374132</v>
      </c>
      <c r="C16" s="3">
        <f>MAX(C5+I15,0.05)</f>
        <v>0.05</v>
      </c>
      <c r="D16" s="3">
        <f t="shared" ref="D16:E16" si="1">MAX(D5+J15,0.05)</f>
        <v>0.24894170807712923</v>
      </c>
      <c r="E16" s="3">
        <f t="shared" si="1"/>
        <v>0.7005068766687671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3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44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1.4457537598709282</v>
      </c>
      <c r="C20" s="3">
        <f>1-(SUM(I20:I27)+0.5*I28+0.4*I29+0.1*I30)/10</f>
        <v>1.448552437319913</v>
      </c>
      <c r="D20" s="3">
        <f>1-(SUM(J20:J27)+0.5*J28+0.4*J29+0.1*J30)/10</f>
        <v>1.3935022322753521</v>
      </c>
      <c r="E20" s="3">
        <f>1-(SUM(K20:K27)+0.5*K28+0.4*K29+0.1*K30)/10</f>
        <v>1.3983720280021918</v>
      </c>
      <c r="F20" s="3">
        <f>1</f>
        <v>1</v>
      </c>
      <c r="G20" s="4" t="s">
        <v>10</v>
      </c>
      <c r="H20" s="3">
        <v>-0.30965752496525478</v>
      </c>
      <c r="I20" s="3">
        <v>-0.23753301464156146</v>
      </c>
      <c r="J20" s="3">
        <v>-0.21116745247135851</v>
      </c>
      <c r="K20" s="3">
        <v>-0.18479808275154738</v>
      </c>
    </row>
    <row r="21" spans="1:11" ht="15.6" x14ac:dyDescent="0.3">
      <c r="A21" s="4" t="s">
        <v>10</v>
      </c>
      <c r="B21" s="3">
        <f t="shared" ref="B21:E28" si="2">B$20+H20</f>
        <v>1.1360962349056734</v>
      </c>
      <c r="C21" s="3">
        <f t="shared" si="2"/>
        <v>1.2110194226783515</v>
      </c>
      <c r="D21" s="3">
        <f t="shared" si="2"/>
        <v>1.1823347798039936</v>
      </c>
      <c r="E21" s="3">
        <f t="shared" si="2"/>
        <v>1.2135739452506444</v>
      </c>
      <c r="F21" s="3">
        <f>1</f>
        <v>1</v>
      </c>
      <c r="G21" s="4" t="s">
        <v>9</v>
      </c>
      <c r="H21" s="3">
        <v>-0.30739628719755635</v>
      </c>
      <c r="I21" s="3">
        <v>-0.22952938588952471</v>
      </c>
      <c r="J21" s="3">
        <v>-0.18916186192310347</v>
      </c>
      <c r="K21" s="3">
        <v>-0.19985064533761779</v>
      </c>
    </row>
    <row r="22" spans="1:11" ht="15.6" x14ac:dyDescent="0.3">
      <c r="A22" s="4" t="s">
        <v>9</v>
      </c>
      <c r="B22" s="3">
        <f t="shared" si="2"/>
        <v>1.1383574726733718</v>
      </c>
      <c r="C22" s="3">
        <f t="shared" si="2"/>
        <v>1.2190230514303884</v>
      </c>
      <c r="D22" s="3">
        <f t="shared" si="2"/>
        <v>1.2043403703522486</v>
      </c>
      <c r="E22" s="3">
        <f t="shared" si="2"/>
        <v>1.198521382664574</v>
      </c>
      <c r="F22" s="3">
        <f>1</f>
        <v>1</v>
      </c>
      <c r="G22" s="4" t="s">
        <v>8</v>
      </c>
      <c r="H22" s="3">
        <v>-0.35496474980708664</v>
      </c>
      <c r="I22" s="3">
        <v>-0.29202288976098878</v>
      </c>
      <c r="J22" s="3">
        <v>-0.24229300567705644</v>
      </c>
      <c r="K22" s="3">
        <v>-0.24649726451769352</v>
      </c>
    </row>
    <row r="23" spans="1:11" ht="15.6" x14ac:dyDescent="0.3">
      <c r="A23" s="4" t="s">
        <v>8</v>
      </c>
      <c r="B23" s="3">
        <f t="shared" si="2"/>
        <v>1.0907890100638415</v>
      </c>
      <c r="C23" s="3">
        <f t="shared" si="2"/>
        <v>1.1565295475589243</v>
      </c>
      <c r="D23" s="3">
        <f t="shared" si="2"/>
        <v>1.1512092265982956</v>
      </c>
      <c r="E23" s="3">
        <f t="shared" si="2"/>
        <v>1.1518747634844984</v>
      </c>
      <c r="F23" s="3">
        <f>1</f>
        <v>1</v>
      </c>
      <c r="G23" s="4" t="s">
        <v>7</v>
      </c>
      <c r="H23" s="3">
        <v>-0.43459385699775616</v>
      </c>
      <c r="I23" s="3">
        <v>-0.36238820395583871</v>
      </c>
      <c r="J23" s="3">
        <v>-0.29535481973460581</v>
      </c>
      <c r="K23" s="3">
        <v>-0.28878599988463949</v>
      </c>
    </row>
    <row r="24" spans="1:11" ht="15.6" x14ac:dyDescent="0.3">
      <c r="A24" s="4" t="s">
        <v>7</v>
      </c>
      <c r="B24" s="3">
        <f t="shared" si="2"/>
        <v>1.0111599028731721</v>
      </c>
      <c r="C24" s="3">
        <f t="shared" si="2"/>
        <v>1.0861642333640744</v>
      </c>
      <c r="D24" s="3">
        <f t="shared" si="2"/>
        <v>1.0981474125407462</v>
      </c>
      <c r="E24" s="3">
        <f t="shared" si="2"/>
        <v>1.1095860281175525</v>
      </c>
      <c r="F24" s="3">
        <f>1</f>
        <v>1</v>
      </c>
      <c r="G24" s="4" t="s">
        <v>6</v>
      </c>
      <c r="H24" s="3">
        <v>-0.36012414122833841</v>
      </c>
      <c r="I24" s="3">
        <v>-0.33583732957789164</v>
      </c>
      <c r="J24" s="3">
        <v>-0.26443136214763979</v>
      </c>
      <c r="K24" s="3">
        <v>-0.32735734052508264</v>
      </c>
    </row>
    <row r="25" spans="1:11" ht="15.6" x14ac:dyDescent="0.3">
      <c r="A25" s="4" t="s">
        <v>6</v>
      </c>
      <c r="B25" s="3">
        <f t="shared" si="2"/>
        <v>1.0856296186425898</v>
      </c>
      <c r="C25" s="3">
        <f t="shared" si="2"/>
        <v>1.1127151077420214</v>
      </c>
      <c r="D25" s="3">
        <f t="shared" si="2"/>
        <v>1.1290708701277123</v>
      </c>
      <c r="E25" s="3">
        <f t="shared" si="2"/>
        <v>1.0710146874771092</v>
      </c>
      <c r="F25" s="3">
        <f>1</f>
        <v>1</v>
      </c>
      <c r="G25" s="4" t="s">
        <v>5</v>
      </c>
      <c r="H25" s="3">
        <v>-0.53233417411310935</v>
      </c>
      <c r="I25" s="3">
        <v>-0.50920889145980908</v>
      </c>
      <c r="J25" s="3">
        <v>-0.43588299381167855</v>
      </c>
      <c r="K25" s="3">
        <v>-0.45088121444265811</v>
      </c>
    </row>
    <row r="26" spans="1:11" ht="15.6" x14ac:dyDescent="0.3">
      <c r="A26" s="4" t="s">
        <v>5</v>
      </c>
      <c r="B26" s="3">
        <f t="shared" si="2"/>
        <v>0.9134195857578189</v>
      </c>
      <c r="C26" s="3">
        <f t="shared" si="2"/>
        <v>0.93934354586010393</v>
      </c>
      <c r="D26" s="3">
        <f t="shared" si="2"/>
        <v>0.95761923846367347</v>
      </c>
      <c r="E26" s="3">
        <f t="shared" si="2"/>
        <v>0.94749081355953368</v>
      </c>
      <c r="F26" s="3">
        <f>1</f>
        <v>1</v>
      </c>
      <c r="G26" s="4" t="s">
        <v>4</v>
      </c>
      <c r="H26" s="3">
        <v>-0.58605188555699983</v>
      </c>
      <c r="I26" s="3">
        <v>-0.62729978483249083</v>
      </c>
      <c r="J26" s="3">
        <v>-0.57743419647371363</v>
      </c>
      <c r="K26" s="3">
        <v>-0.58863442975651958</v>
      </c>
    </row>
    <row r="27" spans="1:11" ht="15.6" x14ac:dyDescent="0.3">
      <c r="A27" s="4" t="s">
        <v>4</v>
      </c>
      <c r="B27" s="3">
        <f t="shared" si="2"/>
        <v>0.85970187431392842</v>
      </c>
      <c r="C27" s="3">
        <f t="shared" si="2"/>
        <v>0.82125265248742219</v>
      </c>
      <c r="D27" s="3">
        <f t="shared" si="2"/>
        <v>0.81606803580163845</v>
      </c>
      <c r="E27" s="3">
        <f t="shared" si="2"/>
        <v>0.80973759824567226</v>
      </c>
      <c r="F27" s="3">
        <f>1</f>
        <v>1</v>
      </c>
      <c r="G27" s="4" t="s">
        <v>3</v>
      </c>
      <c r="H27" s="3">
        <v>-0.66905797440415138</v>
      </c>
      <c r="I27" s="3">
        <v>-0.73310375314335163</v>
      </c>
      <c r="J27" s="3">
        <v>-0.68623385881435017</v>
      </c>
      <c r="K27" s="3">
        <v>-0.70665544764416877</v>
      </c>
    </row>
    <row r="28" spans="1:11" ht="15.6" x14ac:dyDescent="0.3">
      <c r="A28" s="4" t="s">
        <v>3</v>
      </c>
      <c r="B28" s="3">
        <f t="shared" si="2"/>
        <v>0.77669578546677687</v>
      </c>
      <c r="C28" s="3">
        <f t="shared" si="2"/>
        <v>0.71544868417656138</v>
      </c>
      <c r="D28" s="3">
        <f t="shared" si="2"/>
        <v>0.70726837346100191</v>
      </c>
      <c r="E28" s="3">
        <f t="shared" si="2"/>
        <v>0.69171658035802308</v>
      </c>
      <c r="F28" s="3">
        <f>1</f>
        <v>1</v>
      </c>
      <c r="G28" s="4" t="s">
        <v>2</v>
      </c>
      <c r="H28" s="3">
        <v>-0.80359613718285783</v>
      </c>
      <c r="I28" s="3">
        <v>-0.96813030400644506</v>
      </c>
      <c r="J28" s="3">
        <v>-0.89569711209642999</v>
      </c>
      <c r="K28" s="3">
        <v>-0.92516938836417106</v>
      </c>
    </row>
    <row r="29" spans="1:11" ht="15.6" x14ac:dyDescent="0.3">
      <c r="A29" s="4" t="s">
        <v>2</v>
      </c>
      <c r="B29" s="3">
        <f>B$20+0.5*H28+0.4*H29+0.1*H30</f>
        <v>0.54239675543189769</v>
      </c>
      <c r="C29" s="3">
        <f>C$20+0.5*I28+0.4*I29+0.1*I30+0.1</f>
        <v>0.3899513173822392</v>
      </c>
      <c r="D29" s="3">
        <f>D$20+0.5*J28+0.4*J29+0.1*J30</f>
        <v>0.36043946057533655</v>
      </c>
      <c r="E29" s="3">
        <f>E$20+0.5*K28+0.4*K29+0.1*K30</f>
        <v>0.40811217284019985</v>
      </c>
      <c r="F29" s="3">
        <f>1</f>
        <v>1</v>
      </c>
      <c r="G29" s="4" t="s">
        <v>1</v>
      </c>
      <c r="H29" s="3">
        <v>-0.95940902440963294</v>
      </c>
      <c r="I29" s="3">
        <v>-1.2821899893685187</v>
      </c>
      <c r="J29" s="3">
        <v>-1.1148920691866739</v>
      </c>
      <c r="K29" s="3">
        <v>-1.0378551916889005</v>
      </c>
    </row>
    <row r="30" spans="1:11" ht="15.6" x14ac:dyDescent="0.3">
      <c r="A30" s="4" t="s">
        <v>1</v>
      </c>
      <c r="B30" s="3">
        <f>B$20+H29</f>
        <v>0.48634473546129531</v>
      </c>
      <c r="C30" s="3">
        <f>MAX(C$20+I29,0.15)</f>
        <v>0.16636244795139432</v>
      </c>
      <c r="D30" s="3">
        <f>D$20+J29</f>
        <v>0.27861016308867814</v>
      </c>
      <c r="E30" s="3">
        <f>E$20+K29</f>
        <v>0.36051683631329134</v>
      </c>
      <c r="F30" s="3">
        <f>1</f>
        <v>1</v>
      </c>
      <c r="G30" s="4" t="s">
        <v>0</v>
      </c>
      <c r="H30" s="3">
        <v>-1.1779532608374845</v>
      </c>
      <c r="I30" s="3">
        <v>-1.616599721870438</v>
      </c>
      <c r="J30" s="3">
        <v>-1.3925738797713088</v>
      </c>
      <c r="K30" s="3">
        <v>-1.1253308430434628</v>
      </c>
    </row>
    <row r="31" spans="1:11" ht="15.6" x14ac:dyDescent="0.3">
      <c r="A31" s="4" t="s">
        <v>0</v>
      </c>
      <c r="B31" s="3">
        <f>MAX(B20+H30,0.2)</f>
        <v>0.26780049903344372</v>
      </c>
      <c r="C31" s="3">
        <f>MAX(C20+I30,0.1)</f>
        <v>0.1</v>
      </c>
      <c r="D31" s="3">
        <f>MAX(D20+J30,0.1)</f>
        <v>0.1</v>
      </c>
      <c r="E31" s="3">
        <f>MAX(E20+K30,0.1)</f>
        <v>0.27304118495872909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26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0.97578316684296951</v>
      </c>
      <c r="C35" s="3">
        <f>1-(SUM(I35:I42)+0.5*I43+0.4*I44+0.1*I45)/10</f>
        <v>1.0063460855897031</v>
      </c>
      <c r="D35" s="3">
        <f>1-(SUM(J35:J42)+0.5*J43+0.4*J44+0.1*J45)/10</f>
        <v>0.9117592393746039</v>
      </c>
      <c r="E35" s="3">
        <f>1-(SUM(K35:K42)+0.5*K43+0.4*K44+0.1*K45)/10</f>
        <v>1.0834479767514165</v>
      </c>
      <c r="F35" s="3">
        <f>1</f>
        <v>1</v>
      </c>
      <c r="G35" s="4" t="s">
        <v>10</v>
      </c>
      <c r="H35" s="3">
        <v>-1.3467190313137907E-2</v>
      </c>
      <c r="I35" s="3">
        <v>-1.4703285680051753E-2</v>
      </c>
      <c r="J35" s="3">
        <v>5.5254565332732803E-3</v>
      </c>
      <c r="K35" s="3">
        <v>-3.1645756951273564E-2</v>
      </c>
    </row>
    <row r="36" spans="1:11" ht="15.6" x14ac:dyDescent="0.3">
      <c r="A36" s="4" t="s">
        <v>10</v>
      </c>
      <c r="B36" s="3">
        <f t="shared" ref="B36:E43" si="3">B$35+H35</f>
        <v>0.96231597652983158</v>
      </c>
      <c r="C36" s="3">
        <f t="shared" si="3"/>
        <v>0.99164279990965132</v>
      </c>
      <c r="D36" s="3">
        <f t="shared" si="3"/>
        <v>0.9172846959078772</v>
      </c>
      <c r="E36" s="3">
        <f t="shared" si="3"/>
        <v>1.0518022198001429</v>
      </c>
      <c r="F36" s="3">
        <f>1</f>
        <v>1</v>
      </c>
      <c r="G36" s="4" t="s">
        <v>9</v>
      </c>
      <c r="H36" s="3">
        <v>4.6543299605963234E-2</v>
      </c>
      <c r="I36" s="3">
        <v>2.2079847116733969E-2</v>
      </c>
      <c r="J36" s="3">
        <v>6.4697216975882807E-2</v>
      </c>
      <c r="K36" s="3">
        <v>-1.9679903628832346E-2</v>
      </c>
    </row>
    <row r="37" spans="1:11" ht="15.6" x14ac:dyDescent="0.3">
      <c r="A37" s="4" t="s">
        <v>9</v>
      </c>
      <c r="B37" s="3">
        <f t="shared" si="3"/>
        <v>1.0223264664489327</v>
      </c>
      <c r="C37" s="3">
        <f t="shared" si="3"/>
        <v>1.0284259327064371</v>
      </c>
      <c r="D37" s="3">
        <f t="shared" si="3"/>
        <v>0.97645645635048672</v>
      </c>
      <c r="E37" s="3">
        <f t="shared" si="3"/>
        <v>1.063768073122584</v>
      </c>
      <c r="F37" s="3">
        <f>1</f>
        <v>1</v>
      </c>
      <c r="G37" s="4" t="s">
        <v>8</v>
      </c>
      <c r="H37" s="3">
        <v>6.1700232593832012E-2</v>
      </c>
      <c r="I37" s="3">
        <v>2.6245789742184264E-2</v>
      </c>
      <c r="J37" s="3">
        <v>0.10654462476481814</v>
      </c>
      <c r="K37" s="3">
        <v>-3.840848537773296E-3</v>
      </c>
    </row>
    <row r="38" spans="1:11" ht="15.6" x14ac:dyDescent="0.3">
      <c r="A38" s="4" t="s">
        <v>8</v>
      </c>
      <c r="B38" s="3">
        <f t="shared" si="3"/>
        <v>1.0374833994368016</v>
      </c>
      <c r="C38" s="3">
        <f t="shared" si="3"/>
        <v>1.0325918753318872</v>
      </c>
      <c r="D38" s="3">
        <f t="shared" si="3"/>
        <v>1.018303864139422</v>
      </c>
      <c r="E38" s="3">
        <f t="shared" si="3"/>
        <v>1.0796071282136432</v>
      </c>
      <c r="F38" s="3">
        <f>1</f>
        <v>1</v>
      </c>
      <c r="G38" s="4" t="s">
        <v>7</v>
      </c>
      <c r="H38" s="3">
        <v>7.0685031237378501E-2</v>
      </c>
      <c r="I38" s="3">
        <v>5.144011218402636E-2</v>
      </c>
      <c r="J38" s="3">
        <v>0.12692209790723605</v>
      </c>
      <c r="K38" s="3">
        <v>-1.8005663438223934E-2</v>
      </c>
    </row>
    <row r="39" spans="1:11" ht="15.6" x14ac:dyDescent="0.3">
      <c r="A39" s="4" t="s">
        <v>7</v>
      </c>
      <c r="B39" s="3">
        <f t="shared" si="3"/>
        <v>1.0464681980803481</v>
      </c>
      <c r="C39" s="3">
        <f t="shared" si="3"/>
        <v>1.0577861977737295</v>
      </c>
      <c r="D39" s="3">
        <f t="shared" si="3"/>
        <v>1.03868133728184</v>
      </c>
      <c r="E39" s="3">
        <f t="shared" si="3"/>
        <v>1.0654423133131925</v>
      </c>
      <c r="F39" s="3">
        <f>1</f>
        <v>1</v>
      </c>
      <c r="G39" s="4" t="s">
        <v>6</v>
      </c>
      <c r="H39" s="3">
        <v>8.4583745320157777E-2</v>
      </c>
      <c r="I39" s="3">
        <v>6.7631738139661918E-2</v>
      </c>
      <c r="J39" s="3">
        <v>0.15262517611491969</v>
      </c>
      <c r="K39" s="3">
        <v>-3.0445201805760276E-2</v>
      </c>
    </row>
    <row r="40" spans="1:11" ht="15.6" x14ac:dyDescent="0.3">
      <c r="A40" s="4" t="s">
        <v>6</v>
      </c>
      <c r="B40" s="3">
        <f t="shared" si="3"/>
        <v>1.0603669121631274</v>
      </c>
      <c r="C40" s="3">
        <f t="shared" si="3"/>
        <v>1.0739778237293649</v>
      </c>
      <c r="D40" s="3">
        <f t="shared" si="3"/>
        <v>1.0643844154895237</v>
      </c>
      <c r="E40" s="3">
        <f t="shared" si="3"/>
        <v>1.0530027749456561</v>
      </c>
      <c r="F40" s="3">
        <f>1</f>
        <v>1</v>
      </c>
      <c r="G40" s="4" t="s">
        <v>5</v>
      </c>
      <c r="H40" s="3">
        <v>2.9592758917914137E-2</v>
      </c>
      <c r="I40" s="3">
        <v>2.8235142606247793E-2</v>
      </c>
      <c r="J40" s="3">
        <v>0.14812221293281921</v>
      </c>
      <c r="K40" s="3">
        <v>-6.6789677986166071E-2</v>
      </c>
    </row>
    <row r="41" spans="1:11" ht="15.6" x14ac:dyDescent="0.3">
      <c r="A41" s="4" t="s">
        <v>5</v>
      </c>
      <c r="B41" s="3">
        <f t="shared" si="3"/>
        <v>1.0053759257608836</v>
      </c>
      <c r="C41" s="3">
        <f t="shared" si="3"/>
        <v>1.0345812281959508</v>
      </c>
      <c r="D41" s="3">
        <f t="shared" si="3"/>
        <v>1.0598814523074231</v>
      </c>
      <c r="E41" s="3">
        <f t="shared" si="3"/>
        <v>1.0166582987652504</v>
      </c>
      <c r="F41" s="3">
        <f>1</f>
        <v>1</v>
      </c>
      <c r="G41" s="4" t="s">
        <v>4</v>
      </c>
      <c r="H41" s="3">
        <v>3.2158562119517342E-2</v>
      </c>
      <c r="I41" s="3">
        <v>-1.8878748971007143E-2</v>
      </c>
      <c r="J41" s="3">
        <v>0.13236614324080551</v>
      </c>
      <c r="K41" s="3">
        <v>-0.11388822609236289</v>
      </c>
    </row>
    <row r="42" spans="1:11" ht="15.6" x14ac:dyDescent="0.3">
      <c r="A42" s="4" t="s">
        <v>4</v>
      </c>
      <c r="B42" s="3">
        <f t="shared" si="3"/>
        <v>1.0079417289624868</v>
      </c>
      <c r="C42" s="3">
        <f t="shared" si="3"/>
        <v>0.9874673366186959</v>
      </c>
      <c r="D42" s="3">
        <f t="shared" si="3"/>
        <v>1.0441253826154093</v>
      </c>
      <c r="E42" s="3">
        <f t="shared" si="3"/>
        <v>0.96955975065905353</v>
      </c>
      <c r="F42" s="3">
        <f>1</f>
        <v>1</v>
      </c>
      <c r="G42" s="4" t="s">
        <v>3</v>
      </c>
      <c r="H42" s="3">
        <v>-1.5750437818778638E-2</v>
      </c>
      <c r="I42" s="3">
        <v>-4.4872358365848346E-2</v>
      </c>
      <c r="J42" s="3">
        <v>0.13100016071585893</v>
      </c>
      <c r="K42" s="3">
        <v>-0.17388534187911037</v>
      </c>
    </row>
    <row r="43" spans="1:11" ht="15.6" x14ac:dyDescent="0.3">
      <c r="A43" s="4" t="s">
        <v>3</v>
      </c>
      <c r="B43" s="3">
        <f t="shared" si="3"/>
        <v>0.9600327290241909</v>
      </c>
      <c r="C43" s="3">
        <f t="shared" si="3"/>
        <v>0.96147372722385471</v>
      </c>
      <c r="D43" s="3">
        <f t="shared" si="3"/>
        <v>1.0427594000904628</v>
      </c>
      <c r="E43" s="3">
        <f t="shared" si="3"/>
        <v>0.90956263487230604</v>
      </c>
      <c r="F43" s="3">
        <f>1</f>
        <v>1</v>
      </c>
      <c r="G43" s="4" t="s">
        <v>2</v>
      </c>
      <c r="H43" s="3">
        <v>-2.4312613092237926E-2</v>
      </c>
      <c r="I43" s="3">
        <v>-8.7992474183835906E-2</v>
      </c>
      <c r="J43" s="3">
        <v>0.11031938014336645</v>
      </c>
      <c r="K43" s="3">
        <v>-0.27969536249169269</v>
      </c>
    </row>
    <row r="44" spans="1:11" ht="15.6" x14ac:dyDescent="0.3">
      <c r="A44" s="4" t="s">
        <v>2</v>
      </c>
      <c r="B44" s="3">
        <f>B$35+0.5*H43+0.4*H44+0.1*H45</f>
        <v>0.92190549675042777</v>
      </c>
      <c r="C44" s="3">
        <f>C$35+0.5*I43+0.4*I44+0.1*I45</f>
        <v>0.82570699292072491</v>
      </c>
      <c r="D44" s="3">
        <f>D$35+0.5*J43+0.4*J44+0.1*J45</f>
        <v>0.92636375644295166</v>
      </c>
      <c r="E44" s="3">
        <f>E$35+0.5*K43+0.4*K44+0.1*K45</f>
        <v>0.70714882955675451</v>
      </c>
      <c r="F44" s="3">
        <f>1</f>
        <v>1</v>
      </c>
      <c r="G44" s="4" t="s">
        <v>1</v>
      </c>
      <c r="H44" s="3">
        <v>-6.2457634159014827E-2</v>
      </c>
      <c r="I44" s="3">
        <v>-0.21993632035716815</v>
      </c>
      <c r="J44" s="3">
        <v>-2.9638648903369279E-2</v>
      </c>
      <c r="K44" s="3">
        <v>-0.42665872827585483</v>
      </c>
    </row>
    <row r="45" spans="1:11" ht="15.6" x14ac:dyDescent="0.3">
      <c r="A45" s="4" t="s">
        <v>1</v>
      </c>
      <c r="B45" s="3">
        <f>B$35+H44</f>
        <v>0.91332553268395467</v>
      </c>
      <c r="C45" s="3">
        <f>C$35+I44</f>
        <v>0.78640976523253492</v>
      </c>
      <c r="D45" s="3">
        <f>D$35+J44</f>
        <v>0.88212059047123459</v>
      </c>
      <c r="E45" s="3">
        <f>E$35+K44</f>
        <v>0.65678924847556164</v>
      </c>
      <c r="F45" s="3">
        <f>1</f>
        <v>1</v>
      </c>
      <c r="G45" s="4" t="s">
        <v>0</v>
      </c>
      <c r="H45" s="3">
        <v>-0.16738309882816735</v>
      </c>
      <c r="I45" s="3">
        <v>-0.48668327434192865</v>
      </c>
      <c r="J45" s="3">
        <v>-0.28699713441987734</v>
      </c>
      <c r="K45" s="3">
        <v>-0.65787974638473634</v>
      </c>
    </row>
    <row r="46" spans="1:11" ht="15.6" x14ac:dyDescent="0.3">
      <c r="A46" s="4" t="s">
        <v>0</v>
      </c>
      <c r="B46" s="3">
        <f>MAX(B35+H45,0.2)</f>
        <v>0.80840006801480213</v>
      </c>
      <c r="C46" s="3">
        <f>MAX(C35+I45,0.2)</f>
        <v>0.51966281124777436</v>
      </c>
      <c r="D46" s="3">
        <f>MAX(D35+J45,0.2)</f>
        <v>0.6247621049547265</v>
      </c>
      <c r="E46" s="3">
        <f>MAX(E35+K45,0.2)</f>
        <v>0.42556823036668012</v>
      </c>
      <c r="F46" s="3">
        <f>1</f>
        <v>1</v>
      </c>
    </row>
    <row r="47" spans="1:11" ht="16.2" thickBot="1" x14ac:dyDescent="0.35">
      <c r="A47" s="4"/>
      <c r="B47" s="3"/>
      <c r="C47" s="3"/>
      <c r="D47" s="3"/>
      <c r="E47" s="3"/>
      <c r="F47" s="3"/>
    </row>
    <row r="48" spans="1:11" ht="16.8" thickTop="1" thickBot="1" x14ac:dyDescent="0.35">
      <c r="A48" s="6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27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0.82807450662982118</v>
      </c>
      <c r="C50" s="3">
        <f>1-(SUM(I50:I57)+0.5*I58+0.4*I59+0.1*I60)/10</f>
        <v>0.87266612581060055</v>
      </c>
      <c r="D50" s="3">
        <f>1-(SUM(J50:J57)+0.5*J58+0.4*J59+0.1*J60)/10</f>
        <v>0.93784195619115718</v>
      </c>
      <c r="E50" s="3">
        <f>1-(SUM(K50:K57)+0.5*K58+0.4*K59+0.1*K60)/10</f>
        <v>1.1522556300806666</v>
      </c>
      <c r="F50" s="3">
        <f>1</f>
        <v>1</v>
      </c>
      <c r="G50" s="4" t="s">
        <v>10</v>
      </c>
      <c r="H50" s="3">
        <v>5.2232710153256E-2</v>
      </c>
      <c r="I50" s="3">
        <v>3.8046736917672117E-2</v>
      </c>
      <c r="J50" s="3">
        <v>3.6449826972935841E-2</v>
      </c>
      <c r="K50" s="3">
        <v>-2.1795090673834026E-2</v>
      </c>
    </row>
    <row r="51" spans="1:11" ht="15.6" x14ac:dyDescent="0.3">
      <c r="A51" s="4" t="s">
        <v>10</v>
      </c>
      <c r="B51" s="3">
        <f t="shared" ref="B51:E58" si="4">B$50+H50</f>
        <v>0.88030721678307722</v>
      </c>
      <c r="C51" s="3">
        <f t="shared" si="4"/>
        <v>0.91071286272827268</v>
      </c>
      <c r="D51" s="3">
        <f t="shared" si="4"/>
        <v>0.97429178316409304</v>
      </c>
      <c r="E51" s="3">
        <f t="shared" si="4"/>
        <v>1.1304605394068326</v>
      </c>
      <c r="F51" s="3">
        <f>1</f>
        <v>1</v>
      </c>
      <c r="G51" s="4" t="s">
        <v>9</v>
      </c>
      <c r="H51" s="3">
        <v>0.13938087829750517</v>
      </c>
      <c r="I51" s="3">
        <v>8.4702532347674664E-2</v>
      </c>
      <c r="J51" s="3">
        <v>7.2414715308410676E-2</v>
      </c>
      <c r="K51" s="3">
        <v>-4.9200083152126664E-2</v>
      </c>
    </row>
    <row r="52" spans="1:11" ht="15.6" x14ac:dyDescent="0.3">
      <c r="A52" s="4" t="s">
        <v>9</v>
      </c>
      <c r="B52" s="3">
        <f t="shared" si="4"/>
        <v>0.96745538492732641</v>
      </c>
      <c r="C52" s="3">
        <f t="shared" si="4"/>
        <v>0.95736865815827521</v>
      </c>
      <c r="D52" s="3">
        <f t="shared" si="4"/>
        <v>1.0102566714995678</v>
      </c>
      <c r="E52" s="3">
        <f t="shared" si="4"/>
        <v>1.1030555469285399</v>
      </c>
      <c r="F52" s="3">
        <f>1</f>
        <v>1</v>
      </c>
      <c r="G52" s="4" t="s">
        <v>8</v>
      </c>
      <c r="H52" s="3">
        <v>0.12989705440772858</v>
      </c>
      <c r="I52" s="3">
        <v>7.0410481023181412E-2</v>
      </c>
      <c r="J52" s="3">
        <v>5.1241903084619275E-2</v>
      </c>
      <c r="K52" s="3">
        <v>-6.2927329763164216E-2</v>
      </c>
    </row>
    <row r="53" spans="1:11" ht="15.6" x14ac:dyDescent="0.3">
      <c r="A53" s="4" t="s">
        <v>8</v>
      </c>
      <c r="B53" s="3">
        <f t="shared" si="4"/>
        <v>0.95797156103754977</v>
      </c>
      <c r="C53" s="3">
        <f t="shared" si="4"/>
        <v>0.94307660683378192</v>
      </c>
      <c r="D53" s="3">
        <f t="shared" si="4"/>
        <v>0.98908385927577647</v>
      </c>
      <c r="E53" s="3">
        <f t="shared" si="4"/>
        <v>1.0893283003175023</v>
      </c>
      <c r="F53" s="3">
        <f>1</f>
        <v>1</v>
      </c>
      <c r="G53" s="4" t="s">
        <v>7</v>
      </c>
      <c r="H53" s="3">
        <v>0.22120678430068388</v>
      </c>
      <c r="I53" s="3">
        <v>0.17501620665818271</v>
      </c>
      <c r="J53" s="3">
        <v>0.13003746635797586</v>
      </c>
      <c r="K53" s="3">
        <v>-5.7428420961953525E-2</v>
      </c>
    </row>
    <row r="54" spans="1:11" ht="15.6" x14ac:dyDescent="0.3">
      <c r="A54" s="4" t="s">
        <v>7</v>
      </c>
      <c r="B54" s="3">
        <f t="shared" si="4"/>
        <v>1.0492812909305052</v>
      </c>
      <c r="C54" s="3">
        <f t="shared" si="4"/>
        <v>1.0476823324687832</v>
      </c>
      <c r="D54" s="3">
        <f t="shared" si="4"/>
        <v>1.067879422549133</v>
      </c>
      <c r="E54" s="3">
        <f t="shared" si="4"/>
        <v>1.094827209118713</v>
      </c>
      <c r="F54" s="3">
        <f>1</f>
        <v>1</v>
      </c>
      <c r="G54" s="4" t="s">
        <v>6</v>
      </c>
      <c r="H54" s="3">
        <v>0.27160038328690445</v>
      </c>
      <c r="I54" s="3">
        <v>0.23064846615115264</v>
      </c>
      <c r="J54" s="3">
        <v>0.15637518077220458</v>
      </c>
      <c r="K54" s="3">
        <v>-8.7458378507125123E-2</v>
      </c>
    </row>
    <row r="55" spans="1:11" ht="15.6" x14ac:dyDescent="0.3">
      <c r="A55" s="4" t="s">
        <v>6</v>
      </c>
      <c r="B55" s="3">
        <f t="shared" si="4"/>
        <v>1.0996748899167257</v>
      </c>
      <c r="C55" s="3">
        <f t="shared" si="4"/>
        <v>1.1033145919617531</v>
      </c>
      <c r="D55" s="3">
        <f t="shared" si="4"/>
        <v>1.0942171369633618</v>
      </c>
      <c r="E55" s="3">
        <f t="shared" si="4"/>
        <v>1.0647972515735415</v>
      </c>
      <c r="F55" s="3">
        <f>1</f>
        <v>1</v>
      </c>
      <c r="G55" s="4" t="s">
        <v>5</v>
      </c>
      <c r="H55" s="3">
        <v>0.198043203726045</v>
      </c>
      <c r="I55" s="3">
        <v>0.20140615153173203</v>
      </c>
      <c r="J55" s="3">
        <v>0.1233891050794326</v>
      </c>
      <c r="K55" s="3">
        <v>-0.13656036927264251</v>
      </c>
    </row>
    <row r="56" spans="1:11" ht="15.6" x14ac:dyDescent="0.3">
      <c r="A56" s="4" t="s">
        <v>5</v>
      </c>
      <c r="B56" s="3">
        <f t="shared" si="4"/>
        <v>1.0261177103558663</v>
      </c>
      <c r="C56" s="3">
        <f t="shared" si="4"/>
        <v>1.0740722773423326</v>
      </c>
      <c r="D56" s="3">
        <f t="shared" si="4"/>
        <v>1.0612310612705897</v>
      </c>
      <c r="E56" s="3">
        <f t="shared" si="4"/>
        <v>1.0156952608080241</v>
      </c>
      <c r="F56" s="3">
        <f>1</f>
        <v>1</v>
      </c>
      <c r="G56" s="4" t="s">
        <v>4</v>
      </c>
      <c r="H56" s="3">
        <v>0.26554905074876317</v>
      </c>
      <c r="I56" s="3">
        <v>0.18571871809885129</v>
      </c>
      <c r="J56" s="3">
        <v>7.5331821977213026E-2</v>
      </c>
      <c r="K56" s="3">
        <v>-0.21075761094112355</v>
      </c>
    </row>
    <row r="57" spans="1:11" ht="15.6" x14ac:dyDescent="0.3">
      <c r="A57" s="4" t="s">
        <v>4</v>
      </c>
      <c r="B57" s="3">
        <f t="shared" si="4"/>
        <v>1.0936235573785844</v>
      </c>
      <c r="C57" s="3">
        <f t="shared" si="4"/>
        <v>1.0583848439094519</v>
      </c>
      <c r="D57" s="3">
        <f t="shared" si="4"/>
        <v>1.0131737781683703</v>
      </c>
      <c r="E57" s="3">
        <f t="shared" si="4"/>
        <v>0.94149801913954301</v>
      </c>
      <c r="F57" s="3">
        <f>1</f>
        <v>1</v>
      </c>
      <c r="G57" s="4" t="s">
        <v>3</v>
      </c>
      <c r="H57" s="3">
        <v>0.24010285141258569</v>
      </c>
      <c r="I57" s="3">
        <v>0.22638867696487835</v>
      </c>
      <c r="J57" s="3">
        <v>8.4970552134222832E-2</v>
      </c>
      <c r="K57" s="3">
        <v>-0.29045688030046718</v>
      </c>
    </row>
    <row r="58" spans="1:11" ht="15.6" x14ac:dyDescent="0.3">
      <c r="A58" s="4" t="s">
        <v>3</v>
      </c>
      <c r="B58" s="3">
        <f t="shared" si="4"/>
        <v>1.0681773580424068</v>
      </c>
      <c r="C58" s="3">
        <f t="shared" si="4"/>
        <v>1.099054802775479</v>
      </c>
      <c r="D58" s="3">
        <f t="shared" si="4"/>
        <v>1.0228125083253801</v>
      </c>
      <c r="E58" s="3">
        <f t="shared" si="4"/>
        <v>0.86179874978019932</v>
      </c>
      <c r="F58" s="3">
        <f>1</f>
        <v>1</v>
      </c>
      <c r="G58" s="4" t="s">
        <v>2</v>
      </c>
      <c r="H58" s="3">
        <v>0.27595570031464556</v>
      </c>
      <c r="I58" s="3">
        <v>0.22217415719058481</v>
      </c>
      <c r="J58" s="3">
        <v>2.8771838259755666E-2</v>
      </c>
      <c r="K58" s="3">
        <v>-0.46478046582971289</v>
      </c>
    </row>
    <row r="59" spans="1:11" ht="15.6" x14ac:dyDescent="0.3">
      <c r="A59" s="4" t="s">
        <v>2</v>
      </c>
      <c r="B59" s="3">
        <f>B$50+0.5*H58+0.4*H59+0.1*H60</f>
        <v>1.029316523998137</v>
      </c>
      <c r="C59" s="3">
        <f>C$50+0.5*I58+0.4*I59+0.1*I60</f>
        <v>0.93366689801127034</v>
      </c>
      <c r="D59" s="3">
        <f>D$50+0.5*J58+0.4*J59+0.1*J60</f>
        <v>0.82921182259257087</v>
      </c>
      <c r="E59" s="3">
        <f>E$50+0.5*K58+0.4*K59+0.1*K60</f>
        <v>0.54628349284643707</v>
      </c>
      <c r="F59" s="3">
        <f>1</f>
        <v>1</v>
      </c>
      <c r="G59" s="4" t="s">
        <v>1</v>
      </c>
      <c r="H59" s="3">
        <v>0.16255146830606737</v>
      </c>
      <c r="I59" s="3">
        <v>-2.2071630751441418E-2</v>
      </c>
      <c r="J59" s="3">
        <v>-0.18146978294838401</v>
      </c>
      <c r="K59" s="3">
        <v>-0.67767864091261343</v>
      </c>
    </row>
    <row r="60" spans="1:11" ht="15.6" x14ac:dyDescent="0.3">
      <c r="A60" s="4" t="s">
        <v>1</v>
      </c>
      <c r="B60" s="3">
        <f>B$50+H59</f>
        <v>0.99062597493588855</v>
      </c>
      <c r="C60" s="3">
        <f>C$50+I59</f>
        <v>0.85059449505915907</v>
      </c>
      <c r="D60" s="3">
        <f>D$50+J59</f>
        <v>0.75637217324277317</v>
      </c>
      <c r="E60" s="3">
        <f>E$50+K59</f>
        <v>0.47457698916805313</v>
      </c>
      <c r="F60" s="3">
        <f>1</f>
        <v>1</v>
      </c>
      <c r="G60" s="4" t="s">
        <v>0</v>
      </c>
      <c r="H60" s="3">
        <v>-1.7564201114340275E-2</v>
      </c>
      <c r="I60" s="3">
        <v>-0.41257654094046042</v>
      </c>
      <c r="J60" s="3">
        <v>-0.50428139549110473</v>
      </c>
      <c r="K60" s="3">
        <v>-1.0251044795432767</v>
      </c>
    </row>
    <row r="61" spans="1:11" ht="15.6" x14ac:dyDescent="0.3">
      <c r="A61" s="4" t="s">
        <v>0</v>
      </c>
      <c r="B61" s="3">
        <f>MAX(B50+H60,0.1)</f>
        <v>0.81051030551548087</v>
      </c>
      <c r="C61" s="3">
        <f>MAX(C50+I60,0.12)</f>
        <v>0.46008958487014012</v>
      </c>
      <c r="D61" s="3">
        <f>MAX(D50+J60,0.12)</f>
        <v>0.43356056070005244</v>
      </c>
      <c r="E61" s="3">
        <f>MAX(E50+K60,0.2)</f>
        <v>0.2</v>
      </c>
      <c r="F61" s="3">
        <f>1</f>
        <v>1</v>
      </c>
    </row>
    <row r="62" spans="1:11" ht="15" thickBot="1" x14ac:dyDescent="0.35">
      <c r="B62" s="2"/>
      <c r="C62" s="2"/>
      <c r="D62" s="2"/>
      <c r="E62" s="2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45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0.81709754175396188</v>
      </c>
      <c r="C65" s="3">
        <f>1-(SUM(I65:I72)+0.5*I73+0.4*I74+0.1*I75)/10</f>
        <v>0.81220311878840912</v>
      </c>
      <c r="D65" s="3">
        <f>1-(SUM(J65:J72)+0.5*J73+0.4*J74+0.1*J75)/10</f>
        <v>0.77956797113383014</v>
      </c>
      <c r="E65" s="3">
        <f>1-(SUM(K65:K72)+0.5*K73+0.4*K74+0.1*K75)/10</f>
        <v>0.86263837482551775</v>
      </c>
      <c r="F65" s="3">
        <f>1</f>
        <v>1</v>
      </c>
      <c r="G65" s="4" t="s">
        <v>10</v>
      </c>
      <c r="H65" s="3">
        <v>6.6224668252913732E-2</v>
      </c>
      <c r="I65" s="3">
        <v>5.7822665204255885E-2</v>
      </c>
      <c r="J65" s="3">
        <v>6.3706947047914297E-2</v>
      </c>
      <c r="K65" s="3">
        <v>6.0410185827068988E-2</v>
      </c>
    </row>
    <row r="66" spans="1:11" ht="15.6" x14ac:dyDescent="0.3">
      <c r="A66" s="4" t="s">
        <v>10</v>
      </c>
      <c r="B66" s="3">
        <f t="shared" ref="B66:E73" si="5">B$65+H65</f>
        <v>0.88332221000687561</v>
      </c>
      <c r="C66" s="3">
        <f t="shared" si="5"/>
        <v>0.87002578399266506</v>
      </c>
      <c r="D66" s="3">
        <f t="shared" si="5"/>
        <v>0.84327491818174449</v>
      </c>
      <c r="E66" s="3">
        <f t="shared" si="5"/>
        <v>0.92304856065258678</v>
      </c>
      <c r="F66" s="3">
        <f>1</f>
        <v>1</v>
      </c>
      <c r="G66" s="4" t="s">
        <v>9</v>
      </c>
      <c r="H66" s="3">
        <v>0.10141591447839671</v>
      </c>
      <c r="I66" s="3">
        <v>7.9409758690472843E-2</v>
      </c>
      <c r="J66" s="3">
        <v>9.592652392943242E-2</v>
      </c>
      <c r="K66" s="3">
        <v>7.6119504852148204E-2</v>
      </c>
    </row>
    <row r="67" spans="1:11" ht="15.6" x14ac:dyDescent="0.3">
      <c r="A67" s="4" t="s">
        <v>9</v>
      </c>
      <c r="B67" s="3">
        <f t="shared" si="5"/>
        <v>0.91851345623235858</v>
      </c>
      <c r="C67" s="3">
        <f t="shared" si="5"/>
        <v>0.89161287747888196</v>
      </c>
      <c r="D67" s="3">
        <f t="shared" si="5"/>
        <v>0.8754944950632626</v>
      </c>
      <c r="E67" s="3">
        <f t="shared" si="5"/>
        <v>0.938757879677666</v>
      </c>
      <c r="F67" s="3">
        <f>1</f>
        <v>1</v>
      </c>
      <c r="G67" s="4" t="s">
        <v>8</v>
      </c>
      <c r="H67" s="3">
        <v>8.6564867195594974E-2</v>
      </c>
      <c r="I67" s="3">
        <v>6.8183074789363154E-2</v>
      </c>
      <c r="J67" s="3">
        <v>9.9343172007858985E-2</v>
      </c>
      <c r="K67" s="3">
        <v>6.7341999084546231E-2</v>
      </c>
    </row>
    <row r="68" spans="1:11" ht="15.6" x14ac:dyDescent="0.3">
      <c r="A68" s="4" t="s">
        <v>8</v>
      </c>
      <c r="B68" s="3">
        <f t="shared" si="5"/>
        <v>0.90366240894955685</v>
      </c>
      <c r="C68" s="3">
        <f t="shared" si="5"/>
        <v>0.88038619357777226</v>
      </c>
      <c r="D68" s="3">
        <f t="shared" si="5"/>
        <v>0.87891114314168917</v>
      </c>
      <c r="E68" s="3">
        <f t="shared" si="5"/>
        <v>0.92998037391006394</v>
      </c>
      <c r="F68" s="3">
        <f>1</f>
        <v>1</v>
      </c>
      <c r="G68" s="4" t="s">
        <v>7</v>
      </c>
      <c r="H68" s="3">
        <v>0.16246232440897646</v>
      </c>
      <c r="I68" s="3">
        <v>0.14563118180570364</v>
      </c>
      <c r="J68" s="3">
        <v>0.17343732250178018</v>
      </c>
      <c r="K68" s="3">
        <v>9.950804012884007E-2</v>
      </c>
    </row>
    <row r="69" spans="1:11" ht="15.6" x14ac:dyDescent="0.3">
      <c r="A69" s="4" t="s">
        <v>7</v>
      </c>
      <c r="B69" s="3">
        <f t="shared" si="5"/>
        <v>0.97955986616293833</v>
      </c>
      <c r="C69" s="3">
        <f t="shared" si="5"/>
        <v>0.95783430059411279</v>
      </c>
      <c r="D69" s="3">
        <f t="shared" si="5"/>
        <v>0.95300529363561037</v>
      </c>
      <c r="E69" s="3">
        <f t="shared" si="5"/>
        <v>0.96214641495435782</v>
      </c>
      <c r="F69" s="3">
        <f>1</f>
        <v>1</v>
      </c>
      <c r="G69" s="4" t="s">
        <v>6</v>
      </c>
      <c r="H69" s="3">
        <v>0.17611942699562891</v>
      </c>
      <c r="I69" s="3">
        <v>0.16520849994919345</v>
      </c>
      <c r="J69" s="3">
        <v>0.1958430074235899</v>
      </c>
      <c r="K69" s="3">
        <v>0.13095748636629051</v>
      </c>
    </row>
    <row r="70" spans="1:11" ht="15.6" x14ac:dyDescent="0.3">
      <c r="A70" s="4" t="s">
        <v>6</v>
      </c>
      <c r="B70" s="3">
        <f t="shared" si="5"/>
        <v>0.99321696874959076</v>
      </c>
      <c r="C70" s="3">
        <f t="shared" si="5"/>
        <v>0.97741161873760252</v>
      </c>
      <c r="D70" s="3">
        <f t="shared" si="5"/>
        <v>0.97541097855742009</v>
      </c>
      <c r="E70" s="3">
        <f t="shared" si="5"/>
        <v>0.99359586119180832</v>
      </c>
      <c r="F70" s="3">
        <f>1</f>
        <v>1</v>
      </c>
      <c r="G70" s="4" t="s">
        <v>5</v>
      </c>
      <c r="H70" s="3">
        <v>0.18124754160963938</v>
      </c>
      <c r="I70" s="3">
        <v>0.20283824058707919</v>
      </c>
      <c r="J70" s="3">
        <v>0.25147338816346482</v>
      </c>
      <c r="K70" s="3">
        <v>0.16352885152365487</v>
      </c>
    </row>
    <row r="71" spans="1:11" ht="15.6" x14ac:dyDescent="0.3">
      <c r="A71" s="4" t="s">
        <v>5</v>
      </c>
      <c r="B71" s="3">
        <f t="shared" si="5"/>
        <v>0.99834508336360128</v>
      </c>
      <c r="C71" s="3">
        <f t="shared" si="5"/>
        <v>1.0150413593754883</v>
      </c>
      <c r="D71" s="3">
        <f t="shared" si="5"/>
        <v>1.0310413592972949</v>
      </c>
      <c r="E71" s="3">
        <f t="shared" si="5"/>
        <v>1.0261672263491726</v>
      </c>
      <c r="F71" s="3">
        <f>1</f>
        <v>1</v>
      </c>
      <c r="G71" s="4" t="s">
        <v>4</v>
      </c>
      <c r="H71" s="3">
        <v>0.21418796453835368</v>
      </c>
      <c r="I71" s="3">
        <v>0.25146790621148085</v>
      </c>
      <c r="J71" s="3">
        <v>0.31187110569615228</v>
      </c>
      <c r="K71" s="3">
        <v>0.19688389663896053</v>
      </c>
    </row>
    <row r="72" spans="1:11" ht="15.6" x14ac:dyDescent="0.3">
      <c r="A72" s="4" t="s">
        <v>4</v>
      </c>
      <c r="B72" s="3">
        <f t="shared" si="5"/>
        <v>1.0312855062923156</v>
      </c>
      <c r="C72" s="3">
        <f t="shared" si="5"/>
        <v>1.06367102499989</v>
      </c>
      <c r="D72" s="3">
        <f t="shared" si="5"/>
        <v>1.0914390768299824</v>
      </c>
      <c r="E72" s="3">
        <f t="shared" si="5"/>
        <v>1.0595222714644783</v>
      </c>
      <c r="F72" s="3">
        <f>1</f>
        <v>1</v>
      </c>
      <c r="G72" s="4" t="s">
        <v>3</v>
      </c>
      <c r="H72" s="3">
        <v>0.27945476639379918</v>
      </c>
      <c r="I72" s="3">
        <v>0.31358348844080203</v>
      </c>
      <c r="J72" s="3">
        <v>0.38287390849966557</v>
      </c>
      <c r="K72" s="3">
        <v>0.22985653949456838</v>
      </c>
    </row>
    <row r="73" spans="1:11" ht="15.6" x14ac:dyDescent="0.3">
      <c r="A73" s="4" t="s">
        <v>3</v>
      </c>
      <c r="B73" s="3">
        <f t="shared" si="5"/>
        <v>1.0965523081477611</v>
      </c>
      <c r="C73" s="3">
        <f t="shared" si="5"/>
        <v>1.1257866072292111</v>
      </c>
      <c r="D73" s="3">
        <f t="shared" si="5"/>
        <v>1.1624418796334957</v>
      </c>
      <c r="E73" s="3">
        <f t="shared" si="5"/>
        <v>1.0924949143200862</v>
      </c>
      <c r="F73" s="3">
        <f>1</f>
        <v>1</v>
      </c>
      <c r="G73" s="4" t="s">
        <v>2</v>
      </c>
      <c r="H73" s="3">
        <v>0.43275571532153118</v>
      </c>
      <c r="I73" s="3">
        <v>0.46581839796670377</v>
      </c>
      <c r="J73" s="3">
        <v>0.52820677358922652</v>
      </c>
      <c r="K73" s="3">
        <v>0.31182667602291436</v>
      </c>
    </row>
    <row r="74" spans="1:11" ht="15.6" x14ac:dyDescent="0.3">
      <c r="A74" s="4" t="s">
        <v>2</v>
      </c>
      <c r="B74" s="3">
        <f>B$65+0.5*H73+0.4*H74+0.1*H75</f>
        <v>1.3784446503410397</v>
      </c>
      <c r="C74" s="3">
        <f>C$65+0.5*I73+0.4*I74+0.1*I75</f>
        <v>1.4060271152259665</v>
      </c>
      <c r="D74" s="3">
        <f>D$65+0.5*J73+0.4*J74+0.1*J75</f>
        <v>1.4094128845256697</v>
      </c>
      <c r="E74" s="3">
        <f>E$65+0.5*K73+0.4*K74+0.1*K75</f>
        <v>1.2116481226542619</v>
      </c>
      <c r="F74" s="3">
        <f>1</f>
        <v>1</v>
      </c>
      <c r="G74" s="4" t="s">
        <v>1</v>
      </c>
      <c r="H74" s="3">
        <v>0.67696250349475862</v>
      </c>
      <c r="I74" s="3">
        <v>0.69645785781850122</v>
      </c>
      <c r="J74" s="3">
        <v>0.70403781945155608</v>
      </c>
      <c r="K74" s="3">
        <v>0.3795679928145006</v>
      </c>
    </row>
    <row r="75" spans="1:11" ht="15.6" x14ac:dyDescent="0.3">
      <c r="A75" s="4" t="s">
        <v>1</v>
      </c>
      <c r="B75" s="3">
        <f>B$65+H74</f>
        <v>1.4940600452487205</v>
      </c>
      <c r="C75" s="3">
        <f>MAX(C65+I74,0.15)</f>
        <v>1.5086609766069103</v>
      </c>
      <c r="D75" s="3">
        <f>D$65+J74</f>
        <v>1.4836057905853863</v>
      </c>
      <c r="E75" s="3">
        <f>E$65+K74</f>
        <v>1.2422063676400183</v>
      </c>
      <c r="F75" s="3">
        <f>1</f>
        <v>1</v>
      </c>
      <c r="G75" s="4" t="s">
        <v>0</v>
      </c>
      <c r="H75" s="3">
        <v>0.74184249528408763</v>
      </c>
      <c r="I75" s="3">
        <v>0.82331654326805181</v>
      </c>
      <c r="J75" s="3">
        <v>0.84126398816603942</v>
      </c>
      <c r="K75" s="3">
        <v>0.41269212691486745</v>
      </c>
    </row>
    <row r="76" spans="1:11" ht="15.6" x14ac:dyDescent="0.3">
      <c r="A76" s="4" t="s">
        <v>0</v>
      </c>
      <c r="B76" s="3">
        <f>MAX(B65+H75,0.2)</f>
        <v>1.5589400370380495</v>
      </c>
      <c r="C76" s="3">
        <f>MAX(C65+I75,0.12)</f>
        <v>1.6355196620564609</v>
      </c>
      <c r="D76" s="3">
        <f>MAX(D65+J75,0.12)</f>
        <v>1.6208319592998697</v>
      </c>
      <c r="E76" s="3">
        <f>MAX(E65+K75,0.2)</f>
        <v>1.2753305017403851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46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0.81642199129513049</v>
      </c>
      <c r="C80" s="3">
        <f>1-(SUM(I80:I87)+0.5*I88+0.4*I89+0.1*I90)/10</f>
        <v>0.80936280256805704</v>
      </c>
      <c r="D80" s="3">
        <f>1-(SUM(J80:J87)+0.5*J88+0.4*J89+0.1*J90)/10</f>
        <v>0.78225242770920622</v>
      </c>
      <c r="E80" s="3">
        <f>1-(SUM(K80:K87)+0.5*K88+0.4*K89+0.1*K90)/10</f>
        <v>0.76880667708428985</v>
      </c>
      <c r="F80" s="3">
        <f>1</f>
        <v>1</v>
      </c>
      <c r="G80" s="4" t="s">
        <v>10</v>
      </c>
      <c r="H80" s="3">
        <v>0.12532538875740692</v>
      </c>
      <c r="I80" s="3">
        <v>0.10015421261404336</v>
      </c>
      <c r="J80" s="3">
        <v>9.5172414607224393E-2</v>
      </c>
      <c r="K80" s="3">
        <v>7.5887852985140142E-2</v>
      </c>
    </row>
    <row r="81" spans="1:11" ht="15.6" x14ac:dyDescent="0.3">
      <c r="A81" s="4" t="s">
        <v>10</v>
      </c>
      <c r="B81" s="3">
        <f t="shared" ref="B81:E88" si="6">B$80+H80</f>
        <v>0.94174738005253744</v>
      </c>
      <c r="C81" s="3">
        <f t="shared" si="6"/>
        <v>0.90951701518210037</v>
      </c>
      <c r="D81" s="3">
        <f t="shared" si="6"/>
        <v>0.87742484231643059</v>
      </c>
      <c r="E81" s="3">
        <f t="shared" si="6"/>
        <v>0.84469453006942996</v>
      </c>
      <c r="F81" s="3">
        <f>1</f>
        <v>1</v>
      </c>
      <c r="G81" s="4" t="s">
        <v>9</v>
      </c>
      <c r="H81" s="3">
        <v>0.11453439972479522</v>
      </c>
      <c r="I81" s="3">
        <v>9.262499313951067E-2</v>
      </c>
      <c r="J81" s="3">
        <v>0.10132043737812133</v>
      </c>
      <c r="K81" s="3">
        <v>0.10700844508566296</v>
      </c>
    </row>
    <row r="82" spans="1:11" ht="15.6" x14ac:dyDescent="0.3">
      <c r="A82" s="4" t="s">
        <v>9</v>
      </c>
      <c r="B82" s="3">
        <f t="shared" si="6"/>
        <v>0.93095639101992567</v>
      </c>
      <c r="C82" s="3">
        <f t="shared" si="6"/>
        <v>0.90198779570756771</v>
      </c>
      <c r="D82" s="3">
        <f t="shared" si="6"/>
        <v>0.88357286508732757</v>
      </c>
      <c r="E82" s="3">
        <f t="shared" si="6"/>
        <v>0.87581512216995283</v>
      </c>
      <c r="F82" s="3">
        <f>1</f>
        <v>1</v>
      </c>
      <c r="G82" s="4" t="s">
        <v>8</v>
      </c>
      <c r="H82" s="3">
        <v>0.16449539234482113</v>
      </c>
      <c r="I82" s="3">
        <v>0.13135405780578865</v>
      </c>
      <c r="J82" s="3">
        <v>0.13937909918752933</v>
      </c>
      <c r="K82" s="3">
        <v>0.1205450123147969</v>
      </c>
    </row>
    <row r="83" spans="1:11" ht="15.6" x14ac:dyDescent="0.3">
      <c r="A83" s="4" t="s">
        <v>8</v>
      </c>
      <c r="B83" s="3">
        <f t="shared" si="6"/>
        <v>0.98091738363995162</v>
      </c>
      <c r="C83" s="3">
        <f t="shared" si="6"/>
        <v>0.94071686037384572</v>
      </c>
      <c r="D83" s="3">
        <f t="shared" si="6"/>
        <v>0.92163152689673555</v>
      </c>
      <c r="E83" s="3">
        <f t="shared" si="6"/>
        <v>0.88935168939908671</v>
      </c>
      <c r="F83" s="3">
        <f>1</f>
        <v>1</v>
      </c>
      <c r="G83" s="4" t="s">
        <v>7</v>
      </c>
      <c r="H83" s="3">
        <v>0.13996712347321441</v>
      </c>
      <c r="I83" s="3">
        <v>0.11286925575997125</v>
      </c>
      <c r="J83" s="3">
        <v>0.14038207942191477</v>
      </c>
      <c r="K83" s="3">
        <v>0.1523076031592358</v>
      </c>
    </row>
    <row r="84" spans="1:11" ht="15.6" x14ac:dyDescent="0.3">
      <c r="A84" s="4" t="s">
        <v>7</v>
      </c>
      <c r="B84" s="3">
        <f t="shared" si="6"/>
        <v>0.95638911476834487</v>
      </c>
      <c r="C84" s="3">
        <f t="shared" si="6"/>
        <v>0.92223205832802835</v>
      </c>
      <c r="D84" s="3">
        <f t="shared" si="6"/>
        <v>0.92263450713112105</v>
      </c>
      <c r="E84" s="3">
        <f t="shared" si="6"/>
        <v>0.92111428024352571</v>
      </c>
      <c r="F84" s="3">
        <f>1</f>
        <v>1</v>
      </c>
      <c r="G84" s="4" t="s">
        <v>6</v>
      </c>
      <c r="H84" s="3">
        <v>0.11226625802985792</v>
      </c>
      <c r="I84" s="3">
        <v>0.10421945870396036</v>
      </c>
      <c r="J84" s="3">
        <v>0.14130501352751348</v>
      </c>
      <c r="K84" s="3">
        <v>0.17273933185621296</v>
      </c>
    </row>
    <row r="85" spans="1:11" ht="15.6" x14ac:dyDescent="0.3">
      <c r="A85" s="4" t="s">
        <v>6</v>
      </c>
      <c r="B85" s="3">
        <f t="shared" si="6"/>
        <v>0.92868824932498839</v>
      </c>
      <c r="C85" s="3">
        <f t="shared" si="6"/>
        <v>0.91358226127201736</v>
      </c>
      <c r="D85" s="3">
        <f t="shared" si="6"/>
        <v>0.92355744123671968</v>
      </c>
      <c r="E85" s="3">
        <f t="shared" si="6"/>
        <v>0.94154600894050278</v>
      </c>
      <c r="F85" s="3">
        <f>1</f>
        <v>1</v>
      </c>
      <c r="G85" s="4" t="s">
        <v>5</v>
      </c>
      <c r="H85" s="3">
        <v>0.16506497260070005</v>
      </c>
      <c r="I85" s="3">
        <v>0.16773286021275485</v>
      </c>
      <c r="J85" s="3">
        <v>0.21335943708391791</v>
      </c>
      <c r="K85" s="3">
        <v>0.24022377120452992</v>
      </c>
    </row>
    <row r="86" spans="1:11" ht="15.6" x14ac:dyDescent="0.3">
      <c r="A86" s="4" t="s">
        <v>5</v>
      </c>
      <c r="B86" s="3">
        <f t="shared" si="6"/>
        <v>0.98148696389583057</v>
      </c>
      <c r="C86" s="3">
        <f t="shared" si="6"/>
        <v>0.97709566278081184</v>
      </c>
      <c r="D86" s="3">
        <f t="shared" si="6"/>
        <v>0.99561186479312413</v>
      </c>
      <c r="E86" s="3">
        <f t="shared" si="6"/>
        <v>1.0090304482888197</v>
      </c>
      <c r="F86" s="3">
        <f>1</f>
        <v>1</v>
      </c>
      <c r="G86" s="4" t="s">
        <v>4</v>
      </c>
      <c r="H86" s="3">
        <v>0.22834340037716494</v>
      </c>
      <c r="I86" s="3">
        <v>0.25124983815105356</v>
      </c>
      <c r="J86" s="3">
        <v>0.30210238326755834</v>
      </c>
      <c r="K86" s="3">
        <v>0.32750271868148123</v>
      </c>
    </row>
    <row r="87" spans="1:11" ht="15.6" x14ac:dyDescent="0.3">
      <c r="A87" s="4" t="s">
        <v>4</v>
      </c>
      <c r="B87" s="3">
        <f t="shared" si="6"/>
        <v>1.0447653916722954</v>
      </c>
      <c r="C87" s="3">
        <f t="shared" si="6"/>
        <v>1.0606126407191105</v>
      </c>
      <c r="D87" s="3">
        <f t="shared" si="6"/>
        <v>1.0843548109767647</v>
      </c>
      <c r="E87" s="3">
        <f t="shared" si="6"/>
        <v>1.096309395765771</v>
      </c>
      <c r="F87" s="3">
        <f>1</f>
        <v>1</v>
      </c>
      <c r="G87" s="4" t="s">
        <v>3</v>
      </c>
      <c r="H87" s="3">
        <v>0.26663855311225687</v>
      </c>
      <c r="I87" s="3">
        <v>0.31151822757929565</v>
      </c>
      <c r="J87" s="3">
        <v>0.36772118241187374</v>
      </c>
      <c r="K87" s="3">
        <v>0.40519679701216982</v>
      </c>
    </row>
    <row r="88" spans="1:11" ht="15.6" x14ac:dyDescent="0.3">
      <c r="A88" s="4" t="s">
        <v>3</v>
      </c>
      <c r="B88" s="3">
        <f t="shared" si="6"/>
        <v>1.0830605444073873</v>
      </c>
      <c r="C88" s="3">
        <f t="shared" si="6"/>
        <v>1.1208810301473526</v>
      </c>
      <c r="D88" s="3">
        <f t="shared" si="6"/>
        <v>1.14997361012108</v>
      </c>
      <c r="E88" s="3">
        <f t="shared" si="6"/>
        <v>1.1740034740964598</v>
      </c>
      <c r="F88" s="3">
        <f>1</f>
        <v>1</v>
      </c>
      <c r="G88" s="4" t="s">
        <v>2</v>
      </c>
      <c r="H88" s="3">
        <v>0.40716351346986085</v>
      </c>
      <c r="I88" s="3">
        <v>0.48769284420227704</v>
      </c>
      <c r="J88" s="3">
        <v>0.53854972976596827</v>
      </c>
      <c r="K88" s="3">
        <v>0.60365718817550074</v>
      </c>
    </row>
    <row r="89" spans="1:11" ht="15.6" x14ac:dyDescent="0.3">
      <c r="A89" s="4" t="s">
        <v>2</v>
      </c>
      <c r="B89" s="3">
        <f>B$80+0.5*H88+0.4*H89+0.1*H90</f>
        <v>1.3355665899236082</v>
      </c>
      <c r="C89" s="3">
        <f>C$80+0.5*I88+0.4*I89+0.1*I90</f>
        <v>1.4440118729211089</v>
      </c>
      <c r="D89" s="3">
        <f>D$80+0.5*J88+0.4*J89+0.1*J90</f>
        <v>1.4589861037314906</v>
      </c>
      <c r="E89" s="3">
        <f>E$80+0.5*K88+0.4*K89+0.1*K90</f>
        <v>1.4793283739421621</v>
      </c>
      <c r="F89" s="3">
        <f>1</f>
        <v>1</v>
      </c>
      <c r="G89" s="4" t="s">
        <v>1</v>
      </c>
      <c r="H89" s="3">
        <v>0.54838023757150733</v>
      </c>
      <c r="I89" s="3">
        <v>0.68678070616164189</v>
      </c>
      <c r="J89" s="3">
        <v>0.72042969675316881</v>
      </c>
      <c r="K89" s="3">
        <v>0.74668776114783364</v>
      </c>
    </row>
    <row r="90" spans="1:11" ht="15.6" x14ac:dyDescent="0.3">
      <c r="A90" s="4" t="s">
        <v>1</v>
      </c>
      <c r="B90" s="3">
        <f>B$80+H89</f>
        <v>1.3648022288666377</v>
      </c>
      <c r="C90" s="3">
        <f>C$80+I89</f>
        <v>1.4961435087296988</v>
      </c>
      <c r="D90" s="3">
        <f>D$80+J89</f>
        <v>1.5026821244623751</v>
      </c>
      <c r="E90" s="3">
        <f>E$80+K89</f>
        <v>1.5154944382321234</v>
      </c>
      <c r="F90" s="3">
        <f>1</f>
        <v>1</v>
      </c>
      <c r="G90" s="4" t="s">
        <v>0</v>
      </c>
      <c r="H90" s="3">
        <v>0.9621074686494413</v>
      </c>
      <c r="I90" s="3">
        <v>1.1609036578725649</v>
      </c>
      <c r="J90" s="3">
        <v>1.192869324380327</v>
      </c>
      <c r="K90" s="3">
        <v>1.1001799831098842</v>
      </c>
    </row>
    <row r="91" spans="1:11" ht="15.6" x14ac:dyDescent="0.3">
      <c r="A91" s="4" t="s">
        <v>0</v>
      </c>
      <c r="B91" s="3">
        <f>MAX(B80+H90,0.2)</f>
        <v>1.7785294599445718</v>
      </c>
      <c r="C91" s="3">
        <f>MAX(C80+I90,0.15)</f>
        <v>1.9702664604406219</v>
      </c>
      <c r="D91" s="3">
        <f>MAX(D80+J90,0.15)</f>
        <v>1.9751217520895332</v>
      </c>
      <c r="E91" s="3">
        <f>MAX(E80+K90,0.2)</f>
        <v>1.868986660194174</v>
      </c>
      <c r="F91" s="3">
        <f>1</f>
        <v>1</v>
      </c>
    </row>
    <row r="92" spans="1:11" ht="16.2" thickBot="1" x14ac:dyDescent="0.35">
      <c r="A92" s="4"/>
      <c r="B92" s="3"/>
      <c r="C92" s="3"/>
      <c r="D92" s="3"/>
      <c r="E92" s="3"/>
      <c r="F92" s="3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47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1.2213917621638779</v>
      </c>
      <c r="C95" s="3">
        <f>1-(SUM(I95:I102)+0.5*I103+0.4*I104+0.1*I105)/10</f>
        <v>1.1986611782117904</v>
      </c>
      <c r="D95" s="3">
        <f>1-(SUM(J95:J102)+0.5*J103+0.4*J104+0.1*J105)/10</f>
        <v>1.2624039265013396</v>
      </c>
      <c r="E95" s="3">
        <f>1-(SUM(K95:K102)+0.5*K103+0.4*K104+0.1*K105)/10</f>
        <v>1.0509012176303647</v>
      </c>
      <c r="F95" s="3">
        <f>1</f>
        <v>1</v>
      </c>
      <c r="G95" s="4" t="s">
        <v>10</v>
      </c>
      <c r="H95" s="3">
        <v>-5.6572262003191452E-2</v>
      </c>
      <c r="I95" s="3">
        <v>-5.4075065034407552E-2</v>
      </c>
      <c r="J95" s="3">
        <v>-6.8449557665338598E-2</v>
      </c>
      <c r="K95" s="3">
        <v>-1.950560849928781E-2</v>
      </c>
    </row>
    <row r="96" spans="1:11" ht="15.6" x14ac:dyDescent="0.3">
      <c r="A96" s="4" t="s">
        <v>10</v>
      </c>
      <c r="B96" s="3">
        <f t="shared" ref="B96:E103" si="7">B$95+H95</f>
        <v>1.1648195001606865</v>
      </c>
      <c r="C96" s="3">
        <f t="shared" si="7"/>
        <v>1.1445861131773829</v>
      </c>
      <c r="D96" s="3">
        <f t="shared" si="7"/>
        <v>1.193954368836001</v>
      </c>
      <c r="E96" s="3">
        <f t="shared" si="7"/>
        <v>1.031395609131077</v>
      </c>
      <c r="F96" s="3">
        <f>1</f>
        <v>1</v>
      </c>
      <c r="G96" s="4" t="s">
        <v>9</v>
      </c>
      <c r="H96" s="3">
        <v>-0.1568809349668025</v>
      </c>
      <c r="I96" s="3">
        <v>-0.12151626020462428</v>
      </c>
      <c r="J96" s="3">
        <v>-0.15892323550243453</v>
      </c>
      <c r="K96" s="3">
        <v>-5.458408358879753E-2</v>
      </c>
    </row>
    <row r="97" spans="1:11" ht="15.6" x14ac:dyDescent="0.3">
      <c r="A97" s="4" t="s">
        <v>9</v>
      </c>
      <c r="B97" s="3">
        <f t="shared" si="7"/>
        <v>1.0645108271970753</v>
      </c>
      <c r="C97" s="3">
        <f t="shared" si="7"/>
        <v>1.0771449180071662</v>
      </c>
      <c r="D97" s="3">
        <f t="shared" si="7"/>
        <v>1.103480690998905</v>
      </c>
      <c r="E97" s="3">
        <f t="shared" si="7"/>
        <v>0.99631713404156719</v>
      </c>
      <c r="F97" s="3">
        <f>1</f>
        <v>1</v>
      </c>
      <c r="G97" s="4" t="s">
        <v>8</v>
      </c>
      <c r="H97" s="3">
        <v>-0.16412929389904718</v>
      </c>
      <c r="I97" s="3">
        <v>-0.12123952619888238</v>
      </c>
      <c r="J97" s="3">
        <v>-0.18721681062214413</v>
      </c>
      <c r="K97" s="3">
        <v>-5.7487710767855922E-2</v>
      </c>
    </row>
    <row r="98" spans="1:11" ht="15.6" x14ac:dyDescent="0.3">
      <c r="A98" s="4" t="s">
        <v>8</v>
      </c>
      <c r="B98" s="3">
        <f t="shared" si="7"/>
        <v>1.0572624682648306</v>
      </c>
      <c r="C98" s="3">
        <f t="shared" si="7"/>
        <v>1.0774216520129081</v>
      </c>
      <c r="D98" s="3">
        <f t="shared" si="7"/>
        <v>1.0751871158791955</v>
      </c>
      <c r="E98" s="3">
        <f t="shared" si="7"/>
        <v>0.99341350686250873</v>
      </c>
      <c r="F98" s="3">
        <f>1</f>
        <v>1</v>
      </c>
      <c r="G98" s="4" t="s">
        <v>7</v>
      </c>
      <c r="H98" s="3">
        <v>-0.21350619476177687</v>
      </c>
      <c r="I98" s="3">
        <v>-0.18604818465254755</v>
      </c>
      <c r="J98" s="3">
        <v>-0.25143361622171589</v>
      </c>
      <c r="K98" s="3">
        <v>-7.021533590014252E-2</v>
      </c>
    </row>
    <row r="99" spans="1:11" ht="15.6" x14ac:dyDescent="0.3">
      <c r="A99" s="4" t="s">
        <v>7</v>
      </c>
      <c r="B99" s="3">
        <f t="shared" si="7"/>
        <v>1.007885567402101</v>
      </c>
      <c r="C99" s="3">
        <f t="shared" si="7"/>
        <v>1.0126129935592429</v>
      </c>
      <c r="D99" s="3">
        <f t="shared" si="7"/>
        <v>1.0109703102796237</v>
      </c>
      <c r="E99" s="3">
        <f t="shared" si="7"/>
        <v>0.9806858817302222</v>
      </c>
      <c r="F99" s="3">
        <f>1</f>
        <v>1</v>
      </c>
      <c r="G99" s="4" t="s">
        <v>6</v>
      </c>
      <c r="H99" s="3">
        <v>-0.24773099155625747</v>
      </c>
      <c r="I99" s="3">
        <v>-0.22867351611608266</v>
      </c>
      <c r="J99" s="3">
        <v>-0.29754742659260186</v>
      </c>
      <c r="K99" s="3">
        <v>-7.841627682285543E-2</v>
      </c>
    </row>
    <row r="100" spans="1:11" ht="15.6" x14ac:dyDescent="0.3">
      <c r="A100" s="4" t="s">
        <v>6</v>
      </c>
      <c r="B100" s="3">
        <f t="shared" si="7"/>
        <v>0.97366077060762046</v>
      </c>
      <c r="C100" s="3">
        <f t="shared" si="7"/>
        <v>0.96998766209570775</v>
      </c>
      <c r="D100" s="3">
        <f t="shared" si="7"/>
        <v>0.96485649990873767</v>
      </c>
      <c r="E100" s="3">
        <f t="shared" si="7"/>
        <v>0.97248494080750925</v>
      </c>
      <c r="F100" s="3">
        <f>1</f>
        <v>1</v>
      </c>
      <c r="G100" s="4" t="s">
        <v>5</v>
      </c>
      <c r="H100" s="3">
        <v>-0.19255189064960748</v>
      </c>
      <c r="I100" s="3">
        <v>-0.22210015308527342</v>
      </c>
      <c r="J100" s="3">
        <v>-0.31527720331947218</v>
      </c>
      <c r="K100" s="3">
        <v>-7.423952363357493E-2</v>
      </c>
    </row>
    <row r="101" spans="1:11" ht="15.6" x14ac:dyDescent="0.3">
      <c r="A101" s="4" t="s">
        <v>5</v>
      </c>
      <c r="B101" s="3">
        <f t="shared" si="7"/>
        <v>1.0288398715142704</v>
      </c>
      <c r="C101" s="3">
        <f t="shared" si="7"/>
        <v>0.97656102512651699</v>
      </c>
      <c r="D101" s="3">
        <f t="shared" si="7"/>
        <v>0.94712672318186741</v>
      </c>
      <c r="E101" s="3">
        <f t="shared" si="7"/>
        <v>0.97666169399678981</v>
      </c>
      <c r="F101" s="3">
        <f>1</f>
        <v>1</v>
      </c>
      <c r="G101" s="4" t="s">
        <v>4</v>
      </c>
      <c r="H101" s="3">
        <v>-0.28136857407153115</v>
      </c>
      <c r="I101" s="3">
        <v>-0.25801682893150057</v>
      </c>
      <c r="J101" s="3">
        <v>-0.35367740492298577</v>
      </c>
      <c r="K101" s="3">
        <v>-6.5429724316639362E-2</v>
      </c>
    </row>
    <row r="102" spans="1:11" ht="15.6" x14ac:dyDescent="0.3">
      <c r="A102" s="4" t="s">
        <v>4</v>
      </c>
      <c r="B102" s="3">
        <f t="shared" si="7"/>
        <v>0.94002318809234675</v>
      </c>
      <c r="C102" s="3">
        <f t="shared" si="7"/>
        <v>0.94064434928028984</v>
      </c>
      <c r="D102" s="3">
        <f t="shared" si="7"/>
        <v>0.90872652157835376</v>
      </c>
      <c r="E102" s="3">
        <f t="shared" si="7"/>
        <v>0.9854714933137253</v>
      </c>
      <c r="F102" s="3">
        <f>1</f>
        <v>1</v>
      </c>
      <c r="G102" s="4" t="s">
        <v>3</v>
      </c>
      <c r="H102" s="3">
        <v>-0.31635225567484293</v>
      </c>
      <c r="I102" s="3">
        <v>-0.33256535516587749</v>
      </c>
      <c r="J102" s="3">
        <v>-0.43116661281047153</v>
      </c>
      <c r="K102" s="3">
        <v>-6.4782571279508816E-2</v>
      </c>
    </row>
    <row r="103" spans="1:11" ht="15.6" x14ac:dyDescent="0.3">
      <c r="A103" s="4" t="s">
        <v>3</v>
      </c>
      <c r="B103" s="3">
        <f t="shared" si="7"/>
        <v>0.90503950648903497</v>
      </c>
      <c r="C103" s="3">
        <f t="shared" si="7"/>
        <v>0.86609582304591293</v>
      </c>
      <c r="D103" s="3">
        <f t="shared" si="7"/>
        <v>0.83123731369086806</v>
      </c>
      <c r="E103" s="3">
        <f t="shared" si="7"/>
        <v>0.98611864635085589</v>
      </c>
      <c r="F103" s="3">
        <f>1</f>
        <v>1</v>
      </c>
      <c r="G103" s="4" t="s">
        <v>2</v>
      </c>
      <c r="H103" s="3">
        <v>-0.48327073535014115</v>
      </c>
      <c r="I103" s="3">
        <v>-0.44427033699574758</v>
      </c>
      <c r="J103" s="3">
        <v>-0.53667166274780953</v>
      </c>
      <c r="K103" s="3">
        <v>-5.1583090793088142E-2</v>
      </c>
    </row>
    <row r="104" spans="1:11" ht="15.6" x14ac:dyDescent="0.3">
      <c r="A104" s="4" t="s">
        <v>2</v>
      </c>
      <c r="B104" s="3">
        <f>B$95+0.5*H103+0.4*H104+0.1*H105</f>
        <v>0.63656653810815567</v>
      </c>
      <c r="C104" s="3">
        <f>C$95+0.5*I103+0.4*I104+0.1*I105</f>
        <v>0.736284285483082</v>
      </c>
      <c r="D104" s="3">
        <f>D$95+0.5*J103+0.4*J104+0.1*J105</f>
        <v>0.70205652914510719</v>
      </c>
      <c r="E104" s="3">
        <f>E$95+0.5*K103+0.4*K104+0.1*K105</f>
        <v>1.0265498761353804</v>
      </c>
      <c r="F104" s="3">
        <f>1</f>
        <v>1</v>
      </c>
      <c r="G104" s="4" t="s">
        <v>1</v>
      </c>
      <c r="H104" s="3">
        <v>-0.65573578080327544</v>
      </c>
      <c r="I104" s="3">
        <v>-0.46888465465228352</v>
      </c>
      <c r="J104" s="3">
        <v>-0.56233742965820233</v>
      </c>
      <c r="K104" s="3">
        <v>-8.8069680695003032E-3</v>
      </c>
    </row>
    <row r="105" spans="1:11" ht="15.6" x14ac:dyDescent="0.3">
      <c r="A105" s="4" t="s">
        <v>1</v>
      </c>
      <c r="B105" s="3">
        <f>B$95+H104</f>
        <v>0.56565598136060247</v>
      </c>
      <c r="C105" s="3">
        <f>C$95+I104</f>
        <v>0.72977652355950684</v>
      </c>
      <c r="D105" s="3">
        <f>D$95+J104</f>
        <v>0.70006649684313726</v>
      </c>
      <c r="E105" s="3">
        <f>E$95+K104</f>
        <v>1.0420942495608645</v>
      </c>
      <c r="F105" s="3">
        <f>1</f>
        <v>1</v>
      </c>
      <c r="G105" s="4" t="s">
        <v>0</v>
      </c>
      <c r="H105" s="3">
        <v>-0.80895544059341495</v>
      </c>
      <c r="I105" s="3">
        <v>-0.5268786236992119</v>
      </c>
      <c r="J105" s="3">
        <v>-0.67076594119046695</v>
      </c>
      <c r="K105" s="3">
        <v>4.9629911293597874E-2</v>
      </c>
    </row>
    <row r="106" spans="1:11" ht="15.6" x14ac:dyDescent="0.3">
      <c r="A106" s="4" t="s">
        <v>0</v>
      </c>
      <c r="B106" s="3">
        <f>MAX(B95+H105,0.2)</f>
        <v>0.41243632157046295</v>
      </c>
      <c r="C106" s="3">
        <f>MAX(C95+I105,0.2)</f>
        <v>0.67178255451257851</v>
      </c>
      <c r="D106" s="3">
        <f>MAX(D95+J105,0.2)</f>
        <v>0.59163798531087264</v>
      </c>
      <c r="E106" s="3">
        <f>MAX(E95+K105,0.2)</f>
        <v>1.1005311289239625</v>
      </c>
      <c r="F106" s="3">
        <f>1</f>
        <v>1</v>
      </c>
    </row>
    <row r="107" spans="1:11" ht="15" thickBot="1" x14ac:dyDescent="0.35">
      <c r="B107" s="2"/>
      <c r="C107" s="2"/>
      <c r="D107" s="2"/>
      <c r="E107" s="2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48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0.86790162305320573</v>
      </c>
      <c r="C110" s="3">
        <f>1-(SUM(I110:I117)+0.5*I118+0.4*I119+0.1*I120)/10</f>
        <v>0.85335561941347493</v>
      </c>
      <c r="D110" s="3">
        <f>1-(SUM(J110:J117)+0.5*J118+0.4*J119+0.1*J120)/10</f>
        <v>0.86651664502506687</v>
      </c>
      <c r="E110" s="3">
        <f>1-(SUM(K110:K117)+0.5*K118+0.4*K119+0.1*K120)/10</f>
        <v>0.86742070047502862</v>
      </c>
      <c r="F110" s="3">
        <f>1</f>
        <v>1</v>
      </c>
      <c r="G110" s="4" t="s">
        <v>10</v>
      </c>
      <c r="H110" s="3">
        <v>6.1273062522805719E-2</v>
      </c>
      <c r="I110" s="3">
        <v>6.0795907080462744E-2</v>
      </c>
      <c r="J110" s="3">
        <v>5.4347966342007656E-2</v>
      </c>
      <c r="K110" s="3">
        <v>5.7533873738081436E-2</v>
      </c>
    </row>
    <row r="111" spans="1:11" ht="15.6" x14ac:dyDescent="0.3">
      <c r="A111" s="4" t="s">
        <v>10</v>
      </c>
      <c r="B111" s="3">
        <f t="shared" ref="B111:E118" si="8">B$110+H110</f>
        <v>0.92917468557601146</v>
      </c>
      <c r="C111" s="3">
        <f t="shared" si="8"/>
        <v>0.91415152649393772</v>
      </c>
      <c r="D111" s="3">
        <f t="shared" si="8"/>
        <v>0.92086461136707454</v>
      </c>
      <c r="E111" s="3">
        <f t="shared" si="8"/>
        <v>0.92495457421311</v>
      </c>
      <c r="F111" s="3">
        <f>1</f>
        <v>1</v>
      </c>
      <c r="G111" s="4" t="s">
        <v>9</v>
      </c>
      <c r="H111" s="3">
        <v>6.0955199168636953E-2</v>
      </c>
      <c r="I111" s="3">
        <v>6.0420599043039681E-2</v>
      </c>
      <c r="J111" s="3">
        <v>5.0092982533558296E-2</v>
      </c>
      <c r="K111" s="3">
        <v>6.6052023929926526E-2</v>
      </c>
    </row>
    <row r="112" spans="1:11" ht="15.6" x14ac:dyDescent="0.3">
      <c r="A112" s="4" t="s">
        <v>9</v>
      </c>
      <c r="B112" s="3">
        <f t="shared" si="8"/>
        <v>0.92885682222184274</v>
      </c>
      <c r="C112" s="3">
        <f t="shared" si="8"/>
        <v>0.91377621845651458</v>
      </c>
      <c r="D112" s="3">
        <f t="shared" si="8"/>
        <v>0.91660962755862518</v>
      </c>
      <c r="E112" s="3">
        <f t="shared" si="8"/>
        <v>0.9334727244049551</v>
      </c>
      <c r="F112" s="3">
        <f>1</f>
        <v>1</v>
      </c>
      <c r="G112" s="4" t="s">
        <v>8</v>
      </c>
      <c r="H112" s="3">
        <v>4.139383519249426E-2</v>
      </c>
      <c r="I112" s="3">
        <v>6.1950201502548853E-2</v>
      </c>
      <c r="J112" s="3">
        <v>5.24947009581428E-2</v>
      </c>
      <c r="K112" s="3">
        <v>6.1006483575777246E-2</v>
      </c>
    </row>
    <row r="113" spans="1:11" ht="15.6" x14ac:dyDescent="0.3">
      <c r="A113" s="4" t="s">
        <v>8</v>
      </c>
      <c r="B113" s="3">
        <f t="shared" si="8"/>
        <v>0.90929545824570002</v>
      </c>
      <c r="C113" s="3">
        <f t="shared" si="8"/>
        <v>0.91530582091602375</v>
      </c>
      <c r="D113" s="3">
        <f t="shared" si="8"/>
        <v>0.91901134598320966</v>
      </c>
      <c r="E113" s="3">
        <f t="shared" si="8"/>
        <v>0.92842718405080582</v>
      </c>
      <c r="F113" s="3">
        <f>1</f>
        <v>1</v>
      </c>
      <c r="G113" s="4" t="s">
        <v>7</v>
      </c>
      <c r="H113" s="3">
        <v>0.108025501615018</v>
      </c>
      <c r="I113" s="3">
        <v>0.11067994188265416</v>
      </c>
      <c r="J113" s="3">
        <v>9.6705235474264295E-2</v>
      </c>
      <c r="K113" s="3">
        <v>0.10400586114420569</v>
      </c>
    </row>
    <row r="114" spans="1:11" ht="15.6" x14ac:dyDescent="0.3">
      <c r="A114" s="4" t="s">
        <v>7</v>
      </c>
      <c r="B114" s="3">
        <f t="shared" si="8"/>
        <v>0.97592712466822373</v>
      </c>
      <c r="C114" s="3">
        <f t="shared" si="8"/>
        <v>0.96403556129612911</v>
      </c>
      <c r="D114" s="3">
        <f t="shared" si="8"/>
        <v>0.96322188049933111</v>
      </c>
      <c r="E114" s="3">
        <f t="shared" si="8"/>
        <v>0.97142656161923435</v>
      </c>
      <c r="F114" s="3">
        <f>1</f>
        <v>1</v>
      </c>
      <c r="G114" s="4" t="s">
        <v>6</v>
      </c>
      <c r="H114" s="3">
        <v>6.7417944541478245E-2</v>
      </c>
      <c r="I114" s="3">
        <v>7.8704953515861459E-2</v>
      </c>
      <c r="J114" s="3">
        <v>6.8345366750861961E-2</v>
      </c>
      <c r="K114" s="3">
        <v>9.0118485505637572E-2</v>
      </c>
    </row>
    <row r="115" spans="1:11" ht="15.6" x14ac:dyDescent="0.3">
      <c r="A115" s="4" t="s">
        <v>6</v>
      </c>
      <c r="B115" s="3">
        <f t="shared" si="8"/>
        <v>0.93531956759468393</v>
      </c>
      <c r="C115" s="3">
        <f t="shared" si="8"/>
        <v>0.93206057292933642</v>
      </c>
      <c r="D115" s="3">
        <f t="shared" si="8"/>
        <v>0.93486201177592887</v>
      </c>
      <c r="E115" s="3">
        <f t="shared" si="8"/>
        <v>0.95753918598066623</v>
      </c>
      <c r="F115" s="3">
        <f>1</f>
        <v>1</v>
      </c>
      <c r="G115" s="4" t="s">
        <v>5</v>
      </c>
      <c r="H115" s="3">
        <v>0.13414504504068875</v>
      </c>
      <c r="I115" s="3">
        <v>0.1397335988922426</v>
      </c>
      <c r="J115" s="3">
        <v>0.11935811288411156</v>
      </c>
      <c r="K115" s="3">
        <v>0.1220276736021684</v>
      </c>
    </row>
    <row r="116" spans="1:11" ht="15.6" x14ac:dyDescent="0.3">
      <c r="A116" s="4" t="s">
        <v>5</v>
      </c>
      <c r="B116" s="3">
        <f t="shared" si="8"/>
        <v>1.0020466680938944</v>
      </c>
      <c r="C116" s="3">
        <f t="shared" si="8"/>
        <v>0.9930892183057175</v>
      </c>
      <c r="D116" s="3">
        <f t="shared" si="8"/>
        <v>0.98587475790917845</v>
      </c>
      <c r="E116" s="3">
        <f t="shared" si="8"/>
        <v>0.98944837407719699</v>
      </c>
      <c r="F116" s="3">
        <f>1</f>
        <v>1</v>
      </c>
      <c r="G116" s="4" t="s">
        <v>4</v>
      </c>
      <c r="H116" s="3">
        <v>0.146960803957952</v>
      </c>
      <c r="I116" s="3">
        <v>0.18185871232396411</v>
      </c>
      <c r="J116" s="3">
        <v>0.16142946716554596</v>
      </c>
      <c r="K116" s="3">
        <v>0.17123123210110516</v>
      </c>
    </row>
    <row r="117" spans="1:11" ht="15.6" x14ac:dyDescent="0.3">
      <c r="A117" s="4" t="s">
        <v>4</v>
      </c>
      <c r="B117" s="3">
        <f t="shared" si="8"/>
        <v>1.0148624270111577</v>
      </c>
      <c r="C117" s="3">
        <f t="shared" si="8"/>
        <v>1.0352143317374392</v>
      </c>
      <c r="D117" s="3">
        <f t="shared" si="8"/>
        <v>1.0279461121906128</v>
      </c>
      <c r="E117" s="3">
        <f t="shared" si="8"/>
        <v>1.0386519325761339</v>
      </c>
      <c r="F117" s="3">
        <f>1</f>
        <v>1</v>
      </c>
      <c r="G117" s="4" t="s">
        <v>3</v>
      </c>
      <c r="H117" s="3">
        <v>0.24591967807755666</v>
      </c>
      <c r="I117" s="3">
        <v>0.26267436763165036</v>
      </c>
      <c r="J117" s="3">
        <v>0.24425377393967293</v>
      </c>
      <c r="K117" s="3">
        <v>0.24779752445689066</v>
      </c>
    </row>
    <row r="118" spans="1:11" ht="15.6" x14ac:dyDescent="0.3">
      <c r="A118" s="4" t="s">
        <v>3</v>
      </c>
      <c r="B118" s="3">
        <f t="shared" si="8"/>
        <v>1.1138213011307623</v>
      </c>
      <c r="C118" s="3">
        <f t="shared" si="8"/>
        <v>1.1160299870451253</v>
      </c>
      <c r="D118" s="3">
        <f t="shared" si="8"/>
        <v>1.1107704189647398</v>
      </c>
      <c r="E118" s="3">
        <f t="shared" si="8"/>
        <v>1.1152182249319194</v>
      </c>
      <c r="F118" s="3">
        <f>1</f>
        <v>1</v>
      </c>
      <c r="G118" s="4" t="s">
        <v>2</v>
      </c>
      <c r="H118" s="3">
        <v>0.31170127251107083</v>
      </c>
      <c r="I118" s="3">
        <v>0.334731832113843</v>
      </c>
      <c r="J118" s="3">
        <v>0.3346878805132219</v>
      </c>
      <c r="K118" s="3">
        <v>0.30547334038747204</v>
      </c>
    </row>
    <row r="119" spans="1:11" ht="15.6" x14ac:dyDescent="0.3">
      <c r="A119" s="4" t="s">
        <v>2</v>
      </c>
      <c r="B119" s="3">
        <f>B$110+0.5*H118+0.4*H119+0.1*H120</f>
        <v>1.322794322404518</v>
      </c>
      <c r="C119" s="3">
        <f>C$110+0.5*I118+0.4*I119+0.1*I120</f>
        <v>1.3629811434063015</v>
      </c>
      <c r="D119" s="3">
        <f>D$110+0.5*J118+0.4*J119+0.1*J120</f>
        <v>1.3543225887262327</v>
      </c>
      <c r="E119" s="3">
        <f>E$110+0.5*K118+0.4*K119+0.1*K120</f>
        <v>1.2734405376709503</v>
      </c>
      <c r="F119" s="3">
        <f>1</f>
        <v>1</v>
      </c>
      <c r="G119" s="4" t="s">
        <v>1</v>
      </c>
      <c r="H119" s="3">
        <v>0.55445858292408479</v>
      </c>
      <c r="I119" s="3">
        <v>0.61266033832007127</v>
      </c>
      <c r="J119" s="3">
        <v>0.57458181269009467</v>
      </c>
      <c r="K119" s="3">
        <v>0.46202716243002823</v>
      </c>
    </row>
    <row r="120" spans="1:11" ht="15.6" x14ac:dyDescent="0.3">
      <c r="A120" s="4" t="s">
        <v>1</v>
      </c>
      <c r="B120" s="3">
        <f>B$110+H119</f>
        <v>1.4223602059772906</v>
      </c>
      <c r="C120" s="3">
        <f>C$110+I119</f>
        <v>1.4660159577335463</v>
      </c>
      <c r="D120" s="3">
        <f>D$110+J119</f>
        <v>1.4410984577151615</v>
      </c>
      <c r="E120" s="3">
        <f>E$110+K119</f>
        <v>1.3294478629050568</v>
      </c>
      <c r="F120" s="3">
        <f>1</f>
        <v>1</v>
      </c>
      <c r="G120" s="4" t="s">
        <v>0</v>
      </c>
      <c r="H120" s="3">
        <v>0.77258629926142841</v>
      </c>
      <c r="I120" s="3">
        <v>0.9719547260787651</v>
      </c>
      <c r="J120" s="3">
        <v>0.90629278368516886</v>
      </c>
      <c r="K120" s="3">
        <v>0.68472302030174403</v>
      </c>
    </row>
    <row r="121" spans="1:11" ht="15.6" x14ac:dyDescent="0.3">
      <c r="A121" s="4" t="s">
        <v>0</v>
      </c>
      <c r="B121" s="3">
        <f>MAX(B110+H120,0.2)</f>
        <v>1.6404879223146343</v>
      </c>
      <c r="C121" s="3">
        <f>MAX(C110+I120,0.2)</f>
        <v>1.8253103454922401</v>
      </c>
      <c r="D121" s="3">
        <f>MAX(D110+J120,0.2)</f>
        <v>1.7728094287102358</v>
      </c>
      <c r="E121" s="3">
        <f>MAX(E110+K120,0.2)</f>
        <v>1.5521437207767725</v>
      </c>
      <c r="F121" s="3">
        <f>1</f>
        <v>1</v>
      </c>
    </row>
    <row r="122" spans="1:11" ht="15.6" x14ac:dyDescent="0.3">
      <c r="A122" s="4"/>
      <c r="B122" s="3"/>
      <c r="C122" s="3"/>
      <c r="D122" s="3"/>
      <c r="E122" s="3"/>
      <c r="F122" s="3"/>
    </row>
  </sheetData>
  <mergeCells count="16">
    <mergeCell ref="B93:E93"/>
    <mergeCell ref="H93:K93"/>
    <mergeCell ref="B108:E108"/>
    <mergeCell ref="H108:K108"/>
    <mergeCell ref="B48:E48"/>
    <mergeCell ref="H48:K48"/>
    <mergeCell ref="B63:E63"/>
    <mergeCell ref="H63:K63"/>
    <mergeCell ref="B78:E78"/>
    <mergeCell ref="H78:K78"/>
    <mergeCell ref="B3:E3"/>
    <mergeCell ref="H3:K3"/>
    <mergeCell ref="B18:E18"/>
    <mergeCell ref="H18:K18"/>
    <mergeCell ref="B33:E33"/>
    <mergeCell ref="H33:K3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1"/>
  <sheetViews>
    <sheetView workbookViewId="0">
      <pane xSplit="1" ySplit="2" topLeftCell="B41" activePane="bottomRight" state="frozen"/>
      <selection pane="topRight"/>
      <selection pane="bottomLeft"/>
      <selection pane="bottomRight" activeCell="C57" sqref="C57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35</v>
      </c>
    </row>
    <row r="2" spans="1:11" ht="16.2" thickBot="1" x14ac:dyDescent="0.35">
      <c r="A2" s="7"/>
    </row>
    <row r="3" spans="1:11" ht="16.8" customHeight="1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1.4113606420280822</v>
      </c>
      <c r="C5" s="3">
        <f>1-(SUM(I5:I12)+0.5*I13+0.4*I14+0.1*I15)/10</f>
        <v>1.4021630433824723</v>
      </c>
      <c r="D5" s="3">
        <f>1-(SUM(J5:J12)+0.5*J13+0.4*J14+0.1*J15)/10</f>
        <v>1.3068403435033911</v>
      </c>
      <c r="E5" s="3">
        <f>1-(SUM(K5:K12)+0.5*K13+0.4*K14+0.1*K15)/10</f>
        <v>1.1381975127740882</v>
      </c>
      <c r="F5" s="3">
        <f>1</f>
        <v>1</v>
      </c>
      <c r="G5" s="4" t="s">
        <v>10</v>
      </c>
      <c r="H5" s="3">
        <v>-0.15793248948414904</v>
      </c>
      <c r="I5" s="3">
        <v>-0.16984035685369034</v>
      </c>
      <c r="J5" s="3">
        <v>-0.13807900749781155</v>
      </c>
      <c r="K5" s="3">
        <v>-3.3927547593604959E-2</v>
      </c>
    </row>
    <row r="6" spans="1:11" ht="15.6" x14ac:dyDescent="0.3">
      <c r="A6" s="4" t="s">
        <v>10</v>
      </c>
      <c r="B6" s="3">
        <f t="shared" ref="B6:E13" si="0">B$5+H5</f>
        <v>1.2534281525439332</v>
      </c>
      <c r="C6" s="3">
        <f t="shared" si="0"/>
        <v>1.232322686528782</v>
      </c>
      <c r="D6" s="3">
        <f t="shared" si="0"/>
        <v>1.1687613360055795</v>
      </c>
      <c r="E6" s="3">
        <f t="shared" si="0"/>
        <v>1.1042699651804833</v>
      </c>
      <c r="F6" s="3">
        <f>1</f>
        <v>1</v>
      </c>
      <c r="G6" s="4" t="s">
        <v>9</v>
      </c>
      <c r="H6" s="3">
        <v>-0.21782457152436921</v>
      </c>
      <c r="I6" s="3">
        <v>-0.21810817501587082</v>
      </c>
      <c r="J6" s="3">
        <v>-0.18556530909050281</v>
      </c>
      <c r="K6" s="3">
        <v>-4.2608299084368223E-2</v>
      </c>
    </row>
    <row r="7" spans="1:11" ht="15.6" x14ac:dyDescent="0.3">
      <c r="A7" s="4" t="s">
        <v>9</v>
      </c>
      <c r="B7" s="3">
        <f t="shared" si="0"/>
        <v>1.193536070503713</v>
      </c>
      <c r="C7" s="3">
        <f t="shared" si="0"/>
        <v>1.1840548683666015</v>
      </c>
      <c r="D7" s="3">
        <f t="shared" si="0"/>
        <v>1.1212750344128883</v>
      </c>
      <c r="E7" s="3">
        <f t="shared" si="0"/>
        <v>1.0955892136897201</v>
      </c>
      <c r="F7" s="3">
        <f>1</f>
        <v>1</v>
      </c>
      <c r="G7" s="4" t="s">
        <v>8</v>
      </c>
      <c r="H7" s="3">
        <v>-0.26069047361350356</v>
      </c>
      <c r="I7" s="3">
        <v>-0.26106821448931716</v>
      </c>
      <c r="J7" s="3">
        <v>-0.21297752161165798</v>
      </c>
      <c r="K7" s="3">
        <v>-5.3097168004172961E-2</v>
      </c>
    </row>
    <row r="8" spans="1:11" ht="15.6" x14ac:dyDescent="0.3">
      <c r="A8" s="4" t="s">
        <v>8</v>
      </c>
      <c r="B8" s="3">
        <f t="shared" si="0"/>
        <v>1.1506701684145786</v>
      </c>
      <c r="C8" s="3">
        <f t="shared" si="0"/>
        <v>1.1410948288931553</v>
      </c>
      <c r="D8" s="3">
        <f t="shared" si="0"/>
        <v>1.093862821891733</v>
      </c>
      <c r="E8" s="3">
        <f t="shared" si="0"/>
        <v>1.0851003447699152</v>
      </c>
      <c r="F8" s="3">
        <f>1</f>
        <v>1</v>
      </c>
      <c r="G8" s="4" t="s">
        <v>7</v>
      </c>
      <c r="H8" s="3">
        <v>-0.40383827536654826</v>
      </c>
      <c r="I8" s="3">
        <v>-0.34535353849326733</v>
      </c>
      <c r="J8" s="3">
        <v>-0.27618066642555017</v>
      </c>
      <c r="K8" s="3">
        <v>-9.618468117086576E-2</v>
      </c>
    </row>
    <row r="9" spans="1:11" ht="15.6" x14ac:dyDescent="0.3">
      <c r="A9" s="4" t="s">
        <v>7</v>
      </c>
      <c r="B9" s="3">
        <f t="shared" si="0"/>
        <v>1.0075223666615338</v>
      </c>
      <c r="C9" s="3">
        <f t="shared" si="0"/>
        <v>1.056809504889205</v>
      </c>
      <c r="D9" s="3">
        <f t="shared" si="0"/>
        <v>1.0306596770778409</v>
      </c>
      <c r="E9" s="3">
        <f t="shared" si="0"/>
        <v>1.0420128316032224</v>
      </c>
      <c r="F9" s="3">
        <f>1</f>
        <v>1</v>
      </c>
      <c r="G9" s="4" t="s">
        <v>6</v>
      </c>
      <c r="H9" s="3">
        <v>-0.38319798214425455</v>
      </c>
      <c r="I9" s="3">
        <v>-0.35675037975154611</v>
      </c>
      <c r="J9" s="3">
        <v>-0.27112668352534791</v>
      </c>
      <c r="K9" s="3">
        <v>-9.8353635364640868E-2</v>
      </c>
    </row>
    <row r="10" spans="1:11" ht="15.6" x14ac:dyDescent="0.3">
      <c r="A10" s="4" t="s">
        <v>6</v>
      </c>
      <c r="B10" s="3">
        <f t="shared" si="0"/>
        <v>1.0281626598838276</v>
      </c>
      <c r="C10" s="3">
        <f t="shared" si="0"/>
        <v>1.0454126636309262</v>
      </c>
      <c r="D10" s="3">
        <f t="shared" si="0"/>
        <v>1.0357136599780432</v>
      </c>
      <c r="E10" s="3">
        <f t="shared" si="0"/>
        <v>1.0398438774094474</v>
      </c>
      <c r="F10" s="3">
        <f>1</f>
        <v>1</v>
      </c>
      <c r="G10" s="4" t="s">
        <v>5</v>
      </c>
      <c r="H10" s="3">
        <v>-0.43929974069072153</v>
      </c>
      <c r="I10" s="3">
        <v>-0.46617965092635572</v>
      </c>
      <c r="J10" s="3">
        <v>-0.35913060152361825</v>
      </c>
      <c r="K10" s="3">
        <v>-0.16628725917822007</v>
      </c>
    </row>
    <row r="11" spans="1:11" ht="15.6" x14ac:dyDescent="0.3">
      <c r="A11" s="4" t="s">
        <v>5</v>
      </c>
      <c r="B11" s="3">
        <f t="shared" si="0"/>
        <v>0.97206090133736067</v>
      </c>
      <c r="C11" s="3">
        <f t="shared" si="0"/>
        <v>0.93598339245611661</v>
      </c>
      <c r="D11" s="3">
        <f t="shared" si="0"/>
        <v>0.94770974197977287</v>
      </c>
      <c r="E11" s="3">
        <f t="shared" si="0"/>
        <v>0.97191025359586813</v>
      </c>
      <c r="F11" s="3">
        <f>1</f>
        <v>1</v>
      </c>
      <c r="G11" s="4" t="s">
        <v>4</v>
      </c>
      <c r="H11" s="3">
        <v>-0.58541450623974578</v>
      </c>
      <c r="I11" s="3">
        <v>-0.56960017143935193</v>
      </c>
      <c r="J11" s="3">
        <v>-0.42947461250427882</v>
      </c>
      <c r="K11" s="3">
        <v>-0.22137038328923719</v>
      </c>
    </row>
    <row r="12" spans="1:11" ht="15.6" x14ac:dyDescent="0.3">
      <c r="A12" s="4" t="s">
        <v>4</v>
      </c>
      <c r="B12" s="3">
        <f t="shared" si="0"/>
        <v>0.82594613578833642</v>
      </c>
      <c r="C12" s="3">
        <f t="shared" si="0"/>
        <v>0.8325628719431204</v>
      </c>
      <c r="D12" s="3">
        <f t="shared" si="0"/>
        <v>0.8773657309991123</v>
      </c>
      <c r="E12" s="3">
        <f t="shared" si="0"/>
        <v>0.91682712948485101</v>
      </c>
      <c r="F12" s="3">
        <f>1</f>
        <v>1</v>
      </c>
      <c r="G12" s="4" t="s">
        <v>3</v>
      </c>
      <c r="H12" s="3">
        <v>-0.70525340251549173</v>
      </c>
      <c r="I12" s="3">
        <v>-0.67328616151923693</v>
      </c>
      <c r="J12" s="3">
        <v>-0.50140267793414905</v>
      </c>
      <c r="K12" s="3">
        <v>-0.27014758585023341</v>
      </c>
    </row>
    <row r="13" spans="1:11" ht="15.6" x14ac:dyDescent="0.3">
      <c r="A13" s="4" t="s">
        <v>3</v>
      </c>
      <c r="B13" s="3">
        <f t="shared" si="0"/>
        <v>0.70610723951259047</v>
      </c>
      <c r="C13" s="3">
        <f t="shared" si="0"/>
        <v>0.7288768818632354</v>
      </c>
      <c r="D13" s="3">
        <f t="shared" si="0"/>
        <v>0.80543766556924201</v>
      </c>
      <c r="E13" s="3">
        <f t="shared" si="0"/>
        <v>0.86804992692385485</v>
      </c>
      <c r="F13" s="3">
        <f>1</f>
        <v>1</v>
      </c>
      <c r="G13" s="4" t="s">
        <v>2</v>
      </c>
      <c r="H13" s="3">
        <v>-0.87068323566684735</v>
      </c>
      <c r="I13" s="3">
        <v>-0.87389541330623466</v>
      </c>
      <c r="J13" s="3">
        <v>-0.64880313908402631</v>
      </c>
      <c r="K13" s="3">
        <v>-0.35879758105268927</v>
      </c>
    </row>
    <row r="14" spans="1:11" ht="15.6" x14ac:dyDescent="0.3">
      <c r="A14" s="4" t="s">
        <v>2</v>
      </c>
      <c r="B14" s="3">
        <f>B$5+0.5*H13+0.4*H14+0.1*H15</f>
        <v>0.45120566332604362</v>
      </c>
      <c r="C14" s="3">
        <f>C$5+0.5*I13+0.4*I14+0.1*I15</f>
        <v>0.44071925804638462</v>
      </c>
      <c r="D14" s="3">
        <f>D$5+0.5*J13+0.4*J14+0.1*J15</f>
        <v>0.61237398858239656</v>
      </c>
      <c r="E14" s="3">
        <f>E$5+0.5*K13+0.4*K14+0.1*K15</f>
        <v>0.73819894456854951</v>
      </c>
      <c r="F14" s="3">
        <f>1</f>
        <v>1</v>
      </c>
      <c r="G14" s="4" t="s">
        <v>1</v>
      </c>
      <c r="H14" s="3">
        <v>-1.0139384879344551</v>
      </c>
      <c r="I14" s="3">
        <v>-1.0070008067496963</v>
      </c>
      <c r="J14" s="3">
        <v>-0.70385153914144583</v>
      </c>
      <c r="K14" s="3">
        <v>-0.41509850888031641</v>
      </c>
    </row>
    <row r="15" spans="1:11" ht="15.6" x14ac:dyDescent="0.3">
      <c r="A15" s="4" t="s">
        <v>1</v>
      </c>
      <c r="B15" s="3">
        <f>B$5+H14</f>
        <v>0.39742215409362713</v>
      </c>
      <c r="C15" s="3">
        <f>C$5+I14</f>
        <v>0.39516223663277605</v>
      </c>
      <c r="D15" s="3">
        <f>D$5+J14</f>
        <v>0.60298880436194524</v>
      </c>
      <c r="E15" s="3">
        <f>E$5+K14</f>
        <v>0.7230990038937718</v>
      </c>
      <c r="F15" s="3">
        <f>1</f>
        <v>1</v>
      </c>
      <c r="G15" s="4" t="s">
        <v>0</v>
      </c>
      <c r="H15" s="3">
        <v>-1.1923796569483283</v>
      </c>
      <c r="I15" s="3">
        <v>-1.2169575598309186</v>
      </c>
      <c r="J15" s="3">
        <v>-0.88524169722402934</v>
      </c>
      <c r="K15" s="3">
        <v>-0.54560374127067501</v>
      </c>
    </row>
    <row r="16" spans="1:11" ht="15.6" x14ac:dyDescent="0.3">
      <c r="A16" s="4" t="s">
        <v>0</v>
      </c>
      <c r="B16" s="3">
        <f>MAX(B5+H15,0.2)</f>
        <v>0.21898098507975394</v>
      </c>
      <c r="C16" s="3">
        <f>MAX(C5+I15,0.2)</f>
        <v>0.2</v>
      </c>
      <c r="D16" s="3">
        <f>MAX(D5+J15,0.2)</f>
        <v>0.42159864627936172</v>
      </c>
      <c r="E16" s="3">
        <f>MAX(E5+K15,0.2)</f>
        <v>0.59259377150341319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6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23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1.1714438789901593</v>
      </c>
      <c r="C20" s="3">
        <f>1-(SUM(I20:I27)+0.5*I28+0.4*I29+0.1*I30)/10</f>
        <v>1.1543248769130243</v>
      </c>
      <c r="D20" s="3">
        <f>1-(SUM(J20:J27)+0.5*J28+0.4*J29+0.1*J30)/10</f>
        <v>1.1472176205424234</v>
      </c>
      <c r="E20" s="3">
        <f>1-(SUM(K20:K27)+0.5*K28+0.4*K29+0.1*K30)/10</f>
        <v>1.0482592588547825</v>
      </c>
      <c r="F20" s="3">
        <f>1</f>
        <v>1</v>
      </c>
      <c r="G20" s="4" t="s">
        <v>10</v>
      </c>
      <c r="H20" s="3">
        <v>-0.11678714555537041</v>
      </c>
      <c r="I20" s="3">
        <v>-6.7809584319069374E-2</v>
      </c>
      <c r="J20" s="3">
        <v>-4.631455254376908E-2</v>
      </c>
      <c r="K20" s="3">
        <v>-8.1002470972941568E-3</v>
      </c>
    </row>
    <row r="21" spans="1:11" ht="15.6" x14ac:dyDescent="0.3">
      <c r="A21" s="4" t="s">
        <v>10</v>
      </c>
      <c r="B21" s="3">
        <f t="shared" ref="B21:E28" si="1">B$20+H20</f>
        <v>1.0546567334347889</v>
      </c>
      <c r="C21" s="3">
        <f t="shared" si="1"/>
        <v>1.086515292593955</v>
      </c>
      <c r="D21" s="3">
        <f t="shared" si="1"/>
        <v>1.1009030679986542</v>
      </c>
      <c r="E21" s="3">
        <f t="shared" si="1"/>
        <v>1.0401590117574884</v>
      </c>
      <c r="F21" s="3">
        <f>1</f>
        <v>1</v>
      </c>
      <c r="G21" s="4" t="s">
        <v>9</v>
      </c>
      <c r="H21" s="3">
        <v>-0.15966155934483453</v>
      </c>
      <c r="I21" s="3">
        <v>-9.2503069596636942E-2</v>
      </c>
      <c r="J21" s="3">
        <v>-7.3425387750370358E-2</v>
      </c>
      <c r="K21" s="3">
        <v>-1.2363470818947559E-2</v>
      </c>
    </row>
    <row r="22" spans="1:11" ht="15.6" x14ac:dyDescent="0.3">
      <c r="A22" s="4" t="s">
        <v>9</v>
      </c>
      <c r="B22" s="3">
        <f t="shared" si="1"/>
        <v>1.0117823196453248</v>
      </c>
      <c r="C22" s="3">
        <f t="shared" si="1"/>
        <v>1.0618218073163874</v>
      </c>
      <c r="D22" s="3">
        <f t="shared" si="1"/>
        <v>1.073792232792053</v>
      </c>
      <c r="E22" s="3">
        <f t="shared" si="1"/>
        <v>1.035895788035835</v>
      </c>
      <c r="F22" s="3">
        <f>1</f>
        <v>1</v>
      </c>
      <c r="G22" s="4" t="s">
        <v>8</v>
      </c>
      <c r="H22" s="3">
        <v>-0.18253159162569443</v>
      </c>
      <c r="I22" s="3">
        <v>-0.12880541524822348</v>
      </c>
      <c r="J22" s="3">
        <v>-0.12231581090938894</v>
      </c>
      <c r="K22" s="3">
        <v>-4.2102642002091378E-2</v>
      </c>
    </row>
    <row r="23" spans="1:11" ht="15.6" x14ac:dyDescent="0.3">
      <c r="A23" s="4" t="s">
        <v>8</v>
      </c>
      <c r="B23" s="3">
        <f t="shared" si="1"/>
        <v>0.9889122873644649</v>
      </c>
      <c r="C23" s="3">
        <f t="shared" si="1"/>
        <v>1.0255194616648009</v>
      </c>
      <c r="D23" s="3">
        <f t="shared" si="1"/>
        <v>1.0249018096330345</v>
      </c>
      <c r="E23" s="3">
        <f t="shared" si="1"/>
        <v>1.0061566168526912</v>
      </c>
      <c r="F23" s="3">
        <f>1</f>
        <v>1</v>
      </c>
      <c r="G23" s="4" t="s">
        <v>7</v>
      </c>
      <c r="H23" s="3">
        <v>-0.15722048908553746</v>
      </c>
      <c r="I23" s="3">
        <v>-0.11245932291114957</v>
      </c>
      <c r="J23" s="3">
        <v>-0.12239246231043002</v>
      </c>
      <c r="K23" s="3">
        <v>-3.2496418559738005E-2</v>
      </c>
    </row>
    <row r="24" spans="1:11" ht="15.6" x14ac:dyDescent="0.3">
      <c r="A24" s="4" t="s">
        <v>7</v>
      </c>
      <c r="B24" s="3">
        <f t="shared" si="1"/>
        <v>1.0142233899046218</v>
      </c>
      <c r="C24" s="3">
        <f t="shared" si="1"/>
        <v>1.0418655540018746</v>
      </c>
      <c r="D24" s="3">
        <f t="shared" si="1"/>
        <v>1.0248251582319934</v>
      </c>
      <c r="E24" s="3">
        <f t="shared" si="1"/>
        <v>1.0157628402950445</v>
      </c>
      <c r="F24" s="3">
        <f>1</f>
        <v>1</v>
      </c>
      <c r="G24" s="4" t="s">
        <v>6</v>
      </c>
      <c r="H24" s="3">
        <v>-0.19108342036329545</v>
      </c>
      <c r="I24" s="3">
        <v>-0.14469919803915882</v>
      </c>
      <c r="J24" s="3">
        <v>-0.15526063796832901</v>
      </c>
      <c r="K24" s="3">
        <v>-4.5388942856242794E-2</v>
      </c>
    </row>
    <row r="25" spans="1:11" ht="15.6" x14ac:dyDescent="0.3">
      <c r="A25" s="4" t="s">
        <v>6</v>
      </c>
      <c r="B25" s="3">
        <f t="shared" si="1"/>
        <v>0.98036045862686394</v>
      </c>
      <c r="C25" s="3">
        <f t="shared" si="1"/>
        <v>1.0096256788738656</v>
      </c>
      <c r="D25" s="3">
        <f t="shared" si="1"/>
        <v>0.99195698257409437</v>
      </c>
      <c r="E25" s="3">
        <f t="shared" si="1"/>
        <v>1.0028703159985397</v>
      </c>
      <c r="F25" s="3">
        <f>1</f>
        <v>1</v>
      </c>
      <c r="G25" s="4" t="s">
        <v>5</v>
      </c>
      <c r="H25" s="3">
        <v>-0.18004078024961809</v>
      </c>
      <c r="I25" s="3">
        <v>-0.15347097330038345</v>
      </c>
      <c r="J25" s="3">
        <v>-0.17830361273025178</v>
      </c>
      <c r="K25" s="3">
        <v>-6.1842627309346233E-2</v>
      </c>
    </row>
    <row r="26" spans="1:11" ht="15.6" x14ac:dyDescent="0.3">
      <c r="A26" s="4" t="s">
        <v>5</v>
      </c>
      <c r="B26" s="3">
        <f t="shared" si="1"/>
        <v>0.99140309874054122</v>
      </c>
      <c r="C26" s="3">
        <f t="shared" si="1"/>
        <v>1.0008539036126409</v>
      </c>
      <c r="D26" s="3">
        <f t="shared" si="1"/>
        <v>0.96891400781217163</v>
      </c>
      <c r="E26" s="3">
        <f t="shared" si="1"/>
        <v>0.98641663154543635</v>
      </c>
      <c r="F26" s="3">
        <f>1</f>
        <v>1</v>
      </c>
      <c r="G26" s="4" t="s">
        <v>4</v>
      </c>
      <c r="H26" s="3">
        <v>-0.20582830436114635</v>
      </c>
      <c r="I26" s="3">
        <v>-0.19242157929231787</v>
      </c>
      <c r="J26" s="3">
        <v>-0.22000291791270848</v>
      </c>
      <c r="K26" s="3">
        <v>-8.3081665062248067E-2</v>
      </c>
    </row>
    <row r="27" spans="1:11" ht="15.6" x14ac:dyDescent="0.3">
      <c r="A27" s="4" t="s">
        <v>4</v>
      </c>
      <c r="B27" s="3">
        <f t="shared" si="1"/>
        <v>0.96561557462901293</v>
      </c>
      <c r="C27" s="3">
        <f t="shared" si="1"/>
        <v>0.96190329762070648</v>
      </c>
      <c r="D27" s="3">
        <f t="shared" si="1"/>
        <v>0.92721470262971484</v>
      </c>
      <c r="E27" s="3">
        <f t="shared" si="1"/>
        <v>0.96517759379253443</v>
      </c>
      <c r="F27" s="3">
        <f>1</f>
        <v>1</v>
      </c>
      <c r="G27" s="4" t="s">
        <v>3</v>
      </c>
      <c r="H27" s="3">
        <v>-0.22806148672844373</v>
      </c>
      <c r="I27" s="3">
        <v>-0.23204083112624391</v>
      </c>
      <c r="J27" s="3">
        <v>-0.24401499252910105</v>
      </c>
      <c r="K27" s="3">
        <v>-9.1227721637463899E-2</v>
      </c>
    </row>
    <row r="28" spans="1:11" ht="15.6" x14ac:dyDescent="0.3">
      <c r="A28" s="4" t="s">
        <v>3</v>
      </c>
      <c r="B28" s="3">
        <f t="shared" si="1"/>
        <v>0.94338239226171561</v>
      </c>
      <c r="C28" s="3">
        <f t="shared" si="1"/>
        <v>0.92228404578678047</v>
      </c>
      <c r="D28" s="3">
        <f t="shared" si="1"/>
        <v>0.9032026280133223</v>
      </c>
      <c r="E28" s="3">
        <f t="shared" si="1"/>
        <v>0.9570315372173186</v>
      </c>
      <c r="F28" s="3">
        <f>1</f>
        <v>1</v>
      </c>
      <c r="G28" s="4" t="s">
        <v>2</v>
      </c>
      <c r="H28" s="3">
        <v>-0.22025049983187706</v>
      </c>
      <c r="I28" s="3">
        <v>-0.28947504689284104</v>
      </c>
      <c r="J28" s="3">
        <v>-0.24054827381928776</v>
      </c>
      <c r="K28" s="3">
        <v>-7.107647009261886E-2</v>
      </c>
    </row>
    <row r="29" spans="1:11" ht="15.6" x14ac:dyDescent="0.3">
      <c r="A29" s="4" t="s">
        <v>2</v>
      </c>
      <c r="B29" s="3">
        <f>B$20+0.5*H28+0.4*H29+0.1*H30</f>
        <v>0.87821986640250693</v>
      </c>
      <c r="C29" s="3">
        <f>C$20+0.5*I28+0.4*I29+0.1*I30</f>
        <v>0.73528608161596554</v>
      </c>
      <c r="D29" s="3">
        <f>D$20+0.5*J28+0.4*J29+0.1*J30</f>
        <v>0.83707178977253804</v>
      </c>
      <c r="E29" s="3">
        <f>E$20+0.5*K28+0.4*K29+0.1*K30</f>
        <v>0.94227040565032827</v>
      </c>
      <c r="F29" s="3">
        <f>1</f>
        <v>1</v>
      </c>
      <c r="G29" s="4" t="s">
        <v>1</v>
      </c>
      <c r="H29" s="3">
        <v>-0.32694641075359371</v>
      </c>
      <c r="I29" s="3">
        <v>-0.50693609802489814</v>
      </c>
      <c r="J29" s="3">
        <v>-0.34859348199600815</v>
      </c>
      <c r="K29" s="3">
        <v>-0.11323042482625222</v>
      </c>
    </row>
    <row r="30" spans="1:11" ht="15.6" x14ac:dyDescent="0.3">
      <c r="A30" s="4" t="s">
        <v>1</v>
      </c>
      <c r="B30" s="3">
        <f>B$20+H29</f>
        <v>0.84449746823656557</v>
      </c>
      <c r="C30" s="3">
        <f>C$20+I29</f>
        <v>0.64738877888812618</v>
      </c>
      <c r="D30" s="3">
        <f>D$20+J29</f>
        <v>0.79862413854641523</v>
      </c>
      <c r="E30" s="3">
        <f>E$20+K29</f>
        <v>0.93502883402853032</v>
      </c>
      <c r="F30" s="3">
        <f>1</f>
        <v>1</v>
      </c>
      <c r="G30" s="4" t="s">
        <v>0</v>
      </c>
      <c r="H30" s="3">
        <v>-0.52320198370276183</v>
      </c>
      <c r="I30" s="3">
        <v>-0.71526832640678961</v>
      </c>
      <c r="J30" s="3">
        <v>-0.50434301061838238</v>
      </c>
      <c r="K30" s="3">
        <v>-0.25158448227644004</v>
      </c>
    </row>
    <row r="31" spans="1:11" ht="15.6" x14ac:dyDescent="0.3">
      <c r="A31" s="4" t="s">
        <v>0</v>
      </c>
      <c r="B31" s="3">
        <f>MAX(B20+H30,0.2)</f>
        <v>0.64824189528739751</v>
      </c>
      <c r="C31" s="3">
        <f>MAX(C20+I30,0.2)</f>
        <v>0.43905655050623471</v>
      </c>
      <c r="D31" s="3">
        <f>MAX(D20+J30,0.2)</f>
        <v>0.642874609924041</v>
      </c>
      <c r="E31" s="3">
        <f>MAX(E20+K30,0.2)</f>
        <v>0.79667477657834251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24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1.5663331816616166</v>
      </c>
      <c r="C35" s="3">
        <f>1-(SUM(I35:I42)+0.5*I43+0.4*I44+0.1*I45)/10</f>
        <v>1.5604175154052065</v>
      </c>
      <c r="D35" s="3">
        <f>1-(SUM(J35:J42)+0.5*J43+0.4*J44+0.1*J45)/10</f>
        <v>1.4718459194973628</v>
      </c>
      <c r="E35" s="3">
        <f>1-(SUM(K35:K42)+0.5*K43+0.4*K44+0.1*K45)/10</f>
        <v>1.3871833019692572</v>
      </c>
      <c r="F35" s="3">
        <f>1</f>
        <v>1</v>
      </c>
      <c r="G35" s="4" t="s">
        <v>10</v>
      </c>
      <c r="H35" s="3">
        <v>-0.4178623878518658</v>
      </c>
      <c r="I35" s="3">
        <v>-0.33260771172735276</v>
      </c>
      <c r="J35" s="3">
        <v>-0.29181213436059661</v>
      </c>
      <c r="K35" s="3">
        <v>-0.21830749400725397</v>
      </c>
    </row>
    <row r="36" spans="1:11" ht="15.6" x14ac:dyDescent="0.3">
      <c r="A36" s="4" t="s">
        <v>10</v>
      </c>
      <c r="B36" s="3">
        <f t="shared" ref="B36:E43" si="2">B$35+H35</f>
        <v>1.1484707938097509</v>
      </c>
      <c r="C36" s="3">
        <f t="shared" si="2"/>
        <v>1.2278098036778538</v>
      </c>
      <c r="D36" s="3">
        <f t="shared" si="2"/>
        <v>1.1800337851367662</v>
      </c>
      <c r="E36" s="3">
        <f t="shared" si="2"/>
        <v>1.1688758079620032</v>
      </c>
      <c r="F36" s="3">
        <f>1</f>
        <v>1</v>
      </c>
      <c r="G36" s="4" t="s">
        <v>9</v>
      </c>
      <c r="H36" s="3">
        <v>-0.42010876235893457</v>
      </c>
      <c r="I36" s="3">
        <v>-0.30102029943865649</v>
      </c>
      <c r="J36" s="3">
        <v>-0.23492987683987065</v>
      </c>
      <c r="K36" s="3">
        <v>-0.17677329430615948</v>
      </c>
    </row>
    <row r="37" spans="1:11" ht="15.6" x14ac:dyDescent="0.3">
      <c r="A37" s="4" t="s">
        <v>9</v>
      </c>
      <c r="B37" s="3">
        <f t="shared" si="2"/>
        <v>1.146224419302682</v>
      </c>
      <c r="C37" s="3">
        <f t="shared" si="2"/>
        <v>1.2593972159665499</v>
      </c>
      <c r="D37" s="3">
        <f t="shared" si="2"/>
        <v>1.2369160426574921</v>
      </c>
      <c r="E37" s="3">
        <f t="shared" si="2"/>
        <v>1.2104100076630977</v>
      </c>
      <c r="F37" s="3">
        <f>1</f>
        <v>1</v>
      </c>
      <c r="G37" s="4" t="s">
        <v>8</v>
      </c>
      <c r="H37" s="3">
        <v>-0.51048974451480167</v>
      </c>
      <c r="I37" s="3">
        <v>-0.39219915947380307</v>
      </c>
      <c r="J37" s="3">
        <v>-0.31076747677418137</v>
      </c>
      <c r="K37" s="3">
        <v>-0.26147583521342749</v>
      </c>
    </row>
    <row r="38" spans="1:11" ht="15.6" x14ac:dyDescent="0.3">
      <c r="A38" s="4" t="s">
        <v>8</v>
      </c>
      <c r="B38" s="3">
        <f t="shared" si="2"/>
        <v>1.0558434371468151</v>
      </c>
      <c r="C38" s="3">
        <f t="shared" si="2"/>
        <v>1.1682183559314034</v>
      </c>
      <c r="D38" s="3">
        <f t="shared" si="2"/>
        <v>1.1610784427231815</v>
      </c>
      <c r="E38" s="3">
        <f t="shared" si="2"/>
        <v>1.1257074667558298</v>
      </c>
      <c r="F38" s="3">
        <f>1</f>
        <v>1</v>
      </c>
      <c r="G38" s="4" t="s">
        <v>7</v>
      </c>
      <c r="H38" s="3">
        <v>-0.53908875724867944</v>
      </c>
      <c r="I38" s="3">
        <v>-0.48541033969045022</v>
      </c>
      <c r="J38" s="3">
        <v>-0.40537442874774732</v>
      </c>
      <c r="K38" s="3">
        <v>-0.3325932613315587</v>
      </c>
    </row>
    <row r="39" spans="1:11" ht="15.6" x14ac:dyDescent="0.3">
      <c r="A39" s="4" t="s">
        <v>7</v>
      </c>
      <c r="B39" s="3">
        <f t="shared" si="2"/>
        <v>1.0272444244129373</v>
      </c>
      <c r="C39" s="3">
        <f t="shared" si="2"/>
        <v>1.0750071757147563</v>
      </c>
      <c r="D39" s="3">
        <f t="shared" si="2"/>
        <v>1.0664714907496156</v>
      </c>
      <c r="E39" s="3">
        <f t="shared" si="2"/>
        <v>1.0545900406376985</v>
      </c>
      <c r="F39" s="3">
        <f>1</f>
        <v>1</v>
      </c>
      <c r="G39" s="4" t="s">
        <v>6</v>
      </c>
      <c r="H39" s="3">
        <v>-0.57997409622827478</v>
      </c>
      <c r="I39" s="3">
        <v>-0.5031873915099373</v>
      </c>
      <c r="J39" s="3">
        <v>-0.38285914845928015</v>
      </c>
      <c r="K39" s="3">
        <v>-0.32470782574420637</v>
      </c>
    </row>
    <row r="40" spans="1:11" ht="15.6" x14ac:dyDescent="0.3">
      <c r="A40" s="4" t="s">
        <v>6</v>
      </c>
      <c r="B40" s="3">
        <f t="shared" si="2"/>
        <v>0.98635908543334183</v>
      </c>
      <c r="C40" s="3">
        <f t="shared" si="2"/>
        <v>1.0572301238952693</v>
      </c>
      <c r="D40" s="3">
        <f t="shared" si="2"/>
        <v>1.0889867710380825</v>
      </c>
      <c r="E40" s="3">
        <f t="shared" si="2"/>
        <v>1.0624754762250508</v>
      </c>
      <c r="F40" s="3">
        <f>1</f>
        <v>1</v>
      </c>
      <c r="G40" s="4" t="s">
        <v>5</v>
      </c>
      <c r="H40" s="3">
        <v>-0.64899000718956656</v>
      </c>
      <c r="I40" s="3">
        <v>-0.61946302498786399</v>
      </c>
      <c r="J40" s="3">
        <v>-0.50483549622194857</v>
      </c>
      <c r="K40" s="3">
        <v>-0.41244360338926883</v>
      </c>
    </row>
    <row r="41" spans="1:11" ht="15.6" x14ac:dyDescent="0.3">
      <c r="A41" s="4" t="s">
        <v>5</v>
      </c>
      <c r="B41" s="3">
        <f t="shared" si="2"/>
        <v>0.91734317447205005</v>
      </c>
      <c r="C41" s="3">
        <f t="shared" si="2"/>
        <v>0.94095449041734247</v>
      </c>
      <c r="D41" s="3">
        <f t="shared" si="2"/>
        <v>0.9670104232754142</v>
      </c>
      <c r="E41" s="3">
        <f t="shared" si="2"/>
        <v>0.97473969857998832</v>
      </c>
      <c r="F41" s="3">
        <f>1</f>
        <v>1</v>
      </c>
      <c r="G41" s="4" t="s">
        <v>4</v>
      </c>
      <c r="H41" s="3">
        <v>-0.78791706925826532</v>
      </c>
      <c r="I41" s="3">
        <v>-0.77481232984566373</v>
      </c>
      <c r="J41" s="3">
        <v>-0.67265046552469465</v>
      </c>
      <c r="K41" s="3">
        <v>-0.5725784667339</v>
      </c>
    </row>
    <row r="42" spans="1:11" ht="15.6" x14ac:dyDescent="0.3">
      <c r="A42" s="4" t="s">
        <v>4</v>
      </c>
      <c r="B42" s="3">
        <f t="shared" si="2"/>
        <v>0.77841611240335129</v>
      </c>
      <c r="C42" s="3">
        <f t="shared" si="2"/>
        <v>0.78560518555954273</v>
      </c>
      <c r="D42" s="3">
        <f t="shared" si="2"/>
        <v>0.79919545397266811</v>
      </c>
      <c r="E42" s="3">
        <f t="shared" si="2"/>
        <v>0.81460483523535721</v>
      </c>
      <c r="F42" s="3">
        <f>1</f>
        <v>1</v>
      </c>
      <c r="G42" s="4" t="s">
        <v>3</v>
      </c>
      <c r="H42" s="3">
        <v>-0.80328076358545264</v>
      </c>
      <c r="I42" s="3">
        <v>-0.86763628679542104</v>
      </c>
      <c r="J42" s="3">
        <v>-0.81027944125986529</v>
      </c>
      <c r="K42" s="3">
        <v>-0.65293742722713433</v>
      </c>
    </row>
    <row r="43" spans="1:11" ht="15.6" x14ac:dyDescent="0.3">
      <c r="A43" s="4" t="s">
        <v>3</v>
      </c>
      <c r="B43" s="3">
        <f t="shared" si="2"/>
        <v>0.76305241807616397</v>
      </c>
      <c r="C43" s="3">
        <f t="shared" si="2"/>
        <v>0.69278122860978542</v>
      </c>
      <c r="D43" s="3">
        <f t="shared" si="2"/>
        <v>0.66156647823749748</v>
      </c>
      <c r="E43" s="3">
        <f t="shared" si="2"/>
        <v>0.73424587474212288</v>
      </c>
      <c r="F43" s="3">
        <f>1</f>
        <v>1</v>
      </c>
      <c r="G43" s="4" t="s">
        <v>2</v>
      </c>
      <c r="H43" s="3">
        <v>-0.90687472702027094</v>
      </c>
      <c r="I43" s="3">
        <v>-1.0957531761359682</v>
      </c>
      <c r="J43" s="3">
        <v>-0.99063900922051129</v>
      </c>
      <c r="K43" s="3">
        <v>-0.81524379176720663</v>
      </c>
    </row>
    <row r="44" spans="1:11" ht="15.6" x14ac:dyDescent="0.3">
      <c r="A44" s="4" t="s">
        <v>2</v>
      </c>
      <c r="B44" s="3">
        <f>B$35+0.5*H43+0.4*H44+0.1*H45</f>
        <v>0.61071295328129249</v>
      </c>
      <c r="C44" s="3">
        <f>C$35+0.5*I43+0.4*I44+0.1*I45</f>
        <v>0.23257890482228941</v>
      </c>
      <c r="D44" s="3">
        <f>D$35+0.5*J43+0.4*J44+0.1*J45</f>
        <v>0.36689519271192106</v>
      </c>
      <c r="E44" s="3">
        <f>E$35+0.5*K43+0.4*K44+0.1*K45</f>
        <v>0.46716749022959481</v>
      </c>
      <c r="F44" s="3">
        <f>1</f>
        <v>1</v>
      </c>
      <c r="G44" s="4" t="s">
        <v>1</v>
      </c>
      <c r="H44" s="3">
        <v>-0.9766078776644298</v>
      </c>
      <c r="I44" s="3">
        <v>-1.4472059926221079</v>
      </c>
      <c r="J44" s="3">
        <v>-1.1221401603264525</v>
      </c>
      <c r="K44" s="3">
        <v>-0.94625212045191276</v>
      </c>
    </row>
    <row r="45" spans="1:11" ht="15.6" x14ac:dyDescent="0.3">
      <c r="A45" s="4" t="s">
        <v>1</v>
      </c>
      <c r="B45" s="3">
        <f>B$35+H44</f>
        <v>0.58972530399718681</v>
      </c>
      <c r="C45" s="3">
        <f>C$35+I44</f>
        <v>0.11321152278309854</v>
      </c>
      <c r="D45" s="3">
        <f>D$35+J44</f>
        <v>0.34970575917091029</v>
      </c>
      <c r="E45" s="3">
        <f>E$35+K44</f>
        <v>0.44093118151734445</v>
      </c>
      <c r="F45" s="3">
        <f>1</f>
        <v>1</v>
      </c>
      <c r="G45" s="4" t="s">
        <v>0</v>
      </c>
      <c r="H45" s="3">
        <v>-1.1153971380441678</v>
      </c>
      <c r="I45" s="3">
        <v>-2.0107962546608977</v>
      </c>
      <c r="J45" s="3">
        <v>-1.6077515804460503</v>
      </c>
      <c r="K45" s="3">
        <v>-1.3389306767529394</v>
      </c>
    </row>
    <row r="46" spans="1:11" ht="15.6" x14ac:dyDescent="0.3">
      <c r="A46" s="4" t="s">
        <v>0</v>
      </c>
      <c r="B46" s="3">
        <f>MAX(B35+H45,0.2)</f>
        <v>0.45093604361744877</v>
      </c>
      <c r="C46" s="3">
        <f>MAX(C35+I45,0.1)</f>
        <v>0.1</v>
      </c>
      <c r="D46" s="3">
        <f t="shared" ref="D46:E46" si="3">MAX(D35+J45,0.1)</f>
        <v>0.1</v>
      </c>
      <c r="E46" s="3">
        <f t="shared" si="3"/>
        <v>0.1</v>
      </c>
      <c r="F46" s="3">
        <f>1</f>
        <v>1</v>
      </c>
    </row>
    <row r="47" spans="1:11" ht="15" thickBot="1" x14ac:dyDescent="0.35">
      <c r="B47" s="2"/>
      <c r="C47" s="2"/>
      <c r="D47" s="2"/>
      <c r="E47" s="2"/>
    </row>
    <row r="48" spans="1:11" ht="16.8" thickTop="1" thickBot="1" x14ac:dyDescent="0.35">
      <c r="A48" s="3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25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1.3413795043772003</v>
      </c>
      <c r="C50" s="3">
        <f>1-(SUM(I50:I57)+0.5*I58+0.4*I59+0.1*I60)/10</f>
        <v>1.3470474899723526</v>
      </c>
      <c r="D50" s="3">
        <f>1-(SUM(J50:J57)+0.5*J58+0.4*J59+0.1*J60)/10</f>
        <v>1.2762159802013389</v>
      </c>
      <c r="E50" s="3">
        <f>1-(SUM(K50:K57)+0.5*K58+0.4*K59+0.1*K60)/10</f>
        <v>1.1984433150888767</v>
      </c>
      <c r="F50" s="3">
        <f>1</f>
        <v>1</v>
      </c>
      <c r="G50" s="4" t="s">
        <v>10</v>
      </c>
      <c r="H50" s="3">
        <v>-0.16491006486234558</v>
      </c>
      <c r="I50" s="3">
        <v>-0.12520238635275036</v>
      </c>
      <c r="J50" s="3">
        <v>-9.5287949601526312E-2</v>
      </c>
      <c r="K50" s="3">
        <v>-6.1294911748337219E-2</v>
      </c>
    </row>
    <row r="51" spans="1:11" ht="15.6" x14ac:dyDescent="0.3">
      <c r="A51" s="4" t="s">
        <v>10</v>
      </c>
      <c r="B51" s="3">
        <f t="shared" ref="B51:E58" si="4">B$50+H50</f>
        <v>1.1764694395148547</v>
      </c>
      <c r="C51" s="3">
        <f t="shared" si="4"/>
        <v>1.2218451036196023</v>
      </c>
      <c r="D51" s="3">
        <f t="shared" si="4"/>
        <v>1.1809280305998127</v>
      </c>
      <c r="E51" s="3">
        <f t="shared" si="4"/>
        <v>1.1371484033405395</v>
      </c>
      <c r="F51" s="3">
        <f>1</f>
        <v>1</v>
      </c>
      <c r="G51" s="4" t="s">
        <v>9</v>
      </c>
      <c r="H51" s="3">
        <v>-0.21287109350543212</v>
      </c>
      <c r="I51" s="3">
        <v>-0.16323850265526313</v>
      </c>
      <c r="J51" s="3">
        <v>-0.12511275467245941</v>
      </c>
      <c r="K51" s="3">
        <v>-7.2015181118361443E-2</v>
      </c>
    </row>
    <row r="52" spans="1:11" ht="15.6" x14ac:dyDescent="0.3">
      <c r="A52" s="4" t="s">
        <v>9</v>
      </c>
      <c r="B52" s="3">
        <f t="shared" si="4"/>
        <v>1.1285084108717682</v>
      </c>
      <c r="C52" s="3">
        <f t="shared" si="4"/>
        <v>1.1838089873170894</v>
      </c>
      <c r="D52" s="3">
        <f t="shared" si="4"/>
        <v>1.1511032255288796</v>
      </c>
      <c r="E52" s="3">
        <f t="shared" si="4"/>
        <v>1.1264281339705153</v>
      </c>
      <c r="F52" s="3">
        <f>1</f>
        <v>1</v>
      </c>
      <c r="G52" s="4" t="s">
        <v>8</v>
      </c>
      <c r="H52" s="3">
        <v>-0.26847710654144619</v>
      </c>
      <c r="I52" s="3">
        <v>-0.22588426953675614</v>
      </c>
      <c r="J52" s="3">
        <v>-0.18170951921313652</v>
      </c>
      <c r="K52" s="3">
        <v>-0.11057618032145905</v>
      </c>
    </row>
    <row r="53" spans="1:11" ht="15.6" x14ac:dyDescent="0.3">
      <c r="A53" s="4" t="s">
        <v>8</v>
      </c>
      <c r="B53" s="3">
        <f t="shared" si="4"/>
        <v>1.0729023978357541</v>
      </c>
      <c r="C53" s="3">
        <f t="shared" si="4"/>
        <v>1.1211632204355964</v>
      </c>
      <c r="D53" s="3">
        <f t="shared" si="4"/>
        <v>1.0945064609882023</v>
      </c>
      <c r="E53" s="3">
        <f t="shared" si="4"/>
        <v>1.0878671347674176</v>
      </c>
      <c r="F53" s="3">
        <f>1</f>
        <v>1</v>
      </c>
      <c r="G53" s="4" t="s">
        <v>7</v>
      </c>
      <c r="H53" s="3">
        <v>-0.26491331760412229</v>
      </c>
      <c r="I53" s="3">
        <v>-0.25740816070942651</v>
      </c>
      <c r="J53" s="3">
        <v>-0.20995138829908042</v>
      </c>
      <c r="K53" s="3">
        <v>-0.14314110890778153</v>
      </c>
    </row>
    <row r="54" spans="1:11" ht="15.6" x14ac:dyDescent="0.3">
      <c r="A54" s="4" t="s">
        <v>7</v>
      </c>
      <c r="B54" s="3">
        <f t="shared" si="4"/>
        <v>1.076466186773078</v>
      </c>
      <c r="C54" s="3">
        <f t="shared" si="4"/>
        <v>1.0896393292629261</v>
      </c>
      <c r="D54" s="3">
        <f t="shared" si="4"/>
        <v>1.0662645919022584</v>
      </c>
      <c r="E54" s="3">
        <f t="shared" si="4"/>
        <v>1.055302206181095</v>
      </c>
      <c r="F54" s="3">
        <f>1</f>
        <v>1</v>
      </c>
      <c r="G54" s="4" t="s">
        <v>6</v>
      </c>
      <c r="H54" s="3">
        <v>-0.33163109767554799</v>
      </c>
      <c r="I54" s="3">
        <v>-0.31789024750903838</v>
      </c>
      <c r="J54" s="3">
        <v>-0.26139524509542089</v>
      </c>
      <c r="K54" s="3">
        <v>-0.17742638928373322</v>
      </c>
    </row>
    <row r="55" spans="1:11" ht="15.6" x14ac:dyDescent="0.3">
      <c r="A55" s="4" t="s">
        <v>6</v>
      </c>
      <c r="B55" s="3">
        <f t="shared" si="4"/>
        <v>1.0097484067016524</v>
      </c>
      <c r="C55" s="3">
        <f t="shared" si="4"/>
        <v>1.0291572424633142</v>
      </c>
      <c r="D55" s="3">
        <f t="shared" si="4"/>
        <v>1.014820735105918</v>
      </c>
      <c r="E55" s="3">
        <f t="shared" si="4"/>
        <v>1.0210169258051436</v>
      </c>
      <c r="F55" s="3">
        <f>1</f>
        <v>1</v>
      </c>
      <c r="G55" s="4" t="s">
        <v>5</v>
      </c>
      <c r="H55" s="3">
        <v>-0.37229903511415979</v>
      </c>
      <c r="I55" s="3">
        <v>-0.35464002404690231</v>
      </c>
      <c r="J55" s="3">
        <v>-0.28920151764137852</v>
      </c>
      <c r="K55" s="3">
        <v>-0.20557244572059796</v>
      </c>
    </row>
    <row r="56" spans="1:11" ht="15.6" x14ac:dyDescent="0.3">
      <c r="A56" s="4" t="s">
        <v>5</v>
      </c>
      <c r="B56" s="3">
        <f t="shared" si="4"/>
        <v>0.96908046926304059</v>
      </c>
      <c r="C56" s="3">
        <f t="shared" si="4"/>
        <v>0.99240746592545026</v>
      </c>
      <c r="D56" s="3">
        <f t="shared" si="4"/>
        <v>0.98701446255996039</v>
      </c>
      <c r="E56" s="3">
        <f t="shared" si="4"/>
        <v>0.99287086936827873</v>
      </c>
      <c r="F56" s="3">
        <f>1</f>
        <v>1</v>
      </c>
      <c r="G56" s="4" t="s">
        <v>4</v>
      </c>
      <c r="H56" s="3">
        <v>-0.48399083105145846</v>
      </c>
      <c r="I56" s="3">
        <v>-0.48546712403779235</v>
      </c>
      <c r="J56" s="3">
        <v>-0.40609787423958971</v>
      </c>
      <c r="K56" s="3">
        <v>-0.30709611801706455</v>
      </c>
    </row>
    <row r="57" spans="1:11" ht="15.6" x14ac:dyDescent="0.3">
      <c r="A57" s="4" t="s">
        <v>4</v>
      </c>
      <c r="B57" s="3">
        <f t="shared" si="4"/>
        <v>0.85738867332574187</v>
      </c>
      <c r="C57" s="3">
        <f t="shared" si="4"/>
        <v>0.86158036593456022</v>
      </c>
      <c r="D57" s="3">
        <f t="shared" si="4"/>
        <v>0.8701181059617491</v>
      </c>
      <c r="E57" s="3">
        <f t="shared" si="4"/>
        <v>0.89134719707181209</v>
      </c>
      <c r="F57" s="3">
        <f>1</f>
        <v>1</v>
      </c>
      <c r="G57" s="4" t="s">
        <v>3</v>
      </c>
      <c r="H57" s="3">
        <v>-0.55345369435381175</v>
      </c>
      <c r="I57" s="3">
        <v>-0.59623931773985894</v>
      </c>
      <c r="J57" s="3">
        <v>-0.49710012712669421</v>
      </c>
      <c r="K57" s="3">
        <v>-0.37170959567325712</v>
      </c>
    </row>
    <row r="58" spans="1:11" ht="15.6" x14ac:dyDescent="0.3">
      <c r="A58" s="4" t="s">
        <v>3</v>
      </c>
      <c r="B58" s="3">
        <f t="shared" si="4"/>
        <v>0.78792581002338857</v>
      </c>
      <c r="C58" s="3">
        <f t="shared" si="4"/>
        <v>0.75080817223249363</v>
      </c>
      <c r="D58" s="3">
        <f t="shared" si="4"/>
        <v>0.7791158530746447</v>
      </c>
      <c r="E58" s="3">
        <f t="shared" si="4"/>
        <v>0.82673371941561957</v>
      </c>
      <c r="F58" s="3">
        <f>1</f>
        <v>1</v>
      </c>
      <c r="G58" s="4" t="s">
        <v>2</v>
      </c>
      <c r="H58" s="3">
        <v>-0.67888087529292696</v>
      </c>
      <c r="I58" s="3">
        <v>-0.76804232071769563</v>
      </c>
      <c r="J58" s="3">
        <v>-0.60205697615330012</v>
      </c>
      <c r="K58" s="3">
        <v>-0.47472412903986705</v>
      </c>
    </row>
    <row r="59" spans="1:11" ht="15.6" x14ac:dyDescent="0.3">
      <c r="A59" s="4" t="s">
        <v>2</v>
      </c>
      <c r="B59" s="3">
        <f>B$50+0.5*H58+0.4*H59+0.1*H60</f>
        <v>0.58013070131352296</v>
      </c>
      <c r="C59" s="3">
        <f>C$50+0.5*I58+0.4*I59+0.1*I60</f>
        <v>0.40254262283661502</v>
      </c>
      <c r="D59" s="3">
        <f>D$50+0.5*J58+0.4*J59+0.1*J60</f>
        <v>0.57991255407723485</v>
      </c>
      <c r="E59" s="3">
        <f>E$50+0.5*K58+0.4*K59+0.1*K60</f>
        <v>0.66284209499070135</v>
      </c>
      <c r="F59" s="3">
        <f>1</f>
        <v>1</v>
      </c>
      <c r="G59" s="4" t="s">
        <v>1</v>
      </c>
      <c r="H59" s="3">
        <v>-0.80178293554939439</v>
      </c>
      <c r="I59" s="3">
        <v>-1.0443669104029172</v>
      </c>
      <c r="J59" s="3">
        <v>-0.72704686857481871</v>
      </c>
      <c r="K59" s="3">
        <v>-0.55285691998390796</v>
      </c>
    </row>
    <row r="60" spans="1:11" ht="15.6" x14ac:dyDescent="0.3">
      <c r="A60" s="4" t="s">
        <v>1</v>
      </c>
      <c r="B60" s="3">
        <f>B$50+H59</f>
        <v>0.53959656882780593</v>
      </c>
      <c r="C60" s="3">
        <f>MAX(C$50+I59,0.15)</f>
        <v>0.30268057956943539</v>
      </c>
      <c r="D60" s="3">
        <f>D$50+J59</f>
        <v>0.54916911162652016</v>
      </c>
      <c r="E60" s="3">
        <f>E$50+K59</f>
        <v>0.64558639510496874</v>
      </c>
      <c r="F60" s="3">
        <f>1</f>
        <v>1</v>
      </c>
      <c r="G60" s="4" t="s">
        <v>0</v>
      </c>
      <c r="H60" s="3">
        <v>-1.0109519119745611</v>
      </c>
      <c r="I60" s="3">
        <v>-1.4273694261572292</v>
      </c>
      <c r="J60" s="3">
        <v>-1.0445619061752642</v>
      </c>
      <c r="K60" s="3">
        <v>-0.77096387584678716</v>
      </c>
    </row>
    <row r="61" spans="1:11" ht="15.6" x14ac:dyDescent="0.3">
      <c r="A61" s="4" t="s">
        <v>0</v>
      </c>
      <c r="B61" s="3">
        <f>MAX(B50+H60,0.2)</f>
        <v>0.33042759240263919</v>
      </c>
      <c r="C61" s="3">
        <f>MAX(C50+I60,0.1)</f>
        <v>0.1</v>
      </c>
      <c r="D61" s="3">
        <f t="shared" ref="D61:E61" si="5">MAX(D50+J60,0.1)</f>
        <v>0.23165407402607463</v>
      </c>
      <c r="E61" s="3">
        <f t="shared" si="5"/>
        <v>0.42747943924208953</v>
      </c>
      <c r="F61" s="3">
        <f>1</f>
        <v>1</v>
      </c>
    </row>
    <row r="62" spans="1:11" ht="16.2" thickBot="1" x14ac:dyDescent="0.35">
      <c r="A62" s="4"/>
      <c r="B62" s="3"/>
      <c r="C62" s="3"/>
      <c r="D62" s="3"/>
      <c r="E62" s="3"/>
      <c r="F62" s="3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26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0.90789360278832454</v>
      </c>
      <c r="C65" s="3">
        <f>1-(SUM(I65:I72)+0.5*I73+0.4*I74+0.1*I75)/10</f>
        <v>0.92178411513818914</v>
      </c>
      <c r="D65" s="3">
        <f>1-(SUM(J65:J72)+0.5*J73+0.4*J74+0.1*J75)/10</f>
        <v>0.88368057659813659</v>
      </c>
      <c r="E65" s="3">
        <f>1-(SUM(K65:K72)+0.5*K73+0.4*K74+0.1*K75)/10</f>
        <v>1.0420276844690277</v>
      </c>
      <c r="F65" s="3">
        <f>1</f>
        <v>1</v>
      </c>
      <c r="G65" s="4" t="s">
        <v>10</v>
      </c>
      <c r="H65" s="3">
        <v>2.1307984290218036E-2</v>
      </c>
      <c r="I65" s="3">
        <v>2.9291193309428271E-2</v>
      </c>
      <c r="J65" s="3">
        <v>4.8444883051480703E-2</v>
      </c>
      <c r="K65" s="3">
        <v>-5.6680172478196693E-3</v>
      </c>
    </row>
    <row r="66" spans="1:11" ht="15.6" x14ac:dyDescent="0.3">
      <c r="A66" s="4" t="s">
        <v>10</v>
      </c>
      <c r="B66" s="3">
        <f t="shared" ref="B66:E73" si="6">B$65+H65</f>
        <v>0.92920158707854261</v>
      </c>
      <c r="C66" s="3">
        <f t="shared" si="6"/>
        <v>0.95107530844761745</v>
      </c>
      <c r="D66" s="3">
        <f t="shared" si="6"/>
        <v>0.93212545964961735</v>
      </c>
      <c r="E66" s="3">
        <f t="shared" si="6"/>
        <v>1.0363596672212081</v>
      </c>
      <c r="F66" s="3">
        <f>1</f>
        <v>1</v>
      </c>
      <c r="G66" s="4" t="s">
        <v>9</v>
      </c>
      <c r="H66" s="3">
        <v>6.4944180131927237E-2</v>
      </c>
      <c r="I66" s="3">
        <v>6.170679885099252E-2</v>
      </c>
      <c r="J66" s="3">
        <v>8.2495338187188211E-2</v>
      </c>
      <c r="K66" s="3">
        <v>-1.1479883266113768E-2</v>
      </c>
    </row>
    <row r="67" spans="1:11" ht="15.6" x14ac:dyDescent="0.3">
      <c r="A67" s="4" t="s">
        <v>9</v>
      </c>
      <c r="B67" s="3">
        <f t="shared" si="6"/>
        <v>0.9728377829202518</v>
      </c>
      <c r="C67" s="3">
        <f t="shared" si="6"/>
        <v>0.98349091398918165</v>
      </c>
      <c r="D67" s="3">
        <f t="shared" si="6"/>
        <v>0.96617591478532483</v>
      </c>
      <c r="E67" s="3">
        <f t="shared" si="6"/>
        <v>1.0305478012029139</v>
      </c>
      <c r="F67" s="3">
        <f>1</f>
        <v>1</v>
      </c>
      <c r="G67" s="4" t="s">
        <v>8</v>
      </c>
      <c r="H67" s="3">
        <v>0.10246079292736221</v>
      </c>
      <c r="I67" s="3">
        <v>0.10811528653813041</v>
      </c>
      <c r="J67" s="3">
        <v>0.13931278279148535</v>
      </c>
      <c r="K67" s="3">
        <v>1.1793499968014728E-2</v>
      </c>
    </row>
    <row r="68" spans="1:11" ht="15.6" x14ac:dyDescent="0.3">
      <c r="A68" s="4" t="s">
        <v>8</v>
      </c>
      <c r="B68" s="3">
        <f t="shared" si="6"/>
        <v>1.0103543957156869</v>
      </c>
      <c r="C68" s="3">
        <f t="shared" si="6"/>
        <v>1.0298994016763197</v>
      </c>
      <c r="D68" s="3">
        <f t="shared" si="6"/>
        <v>1.0229933593896219</v>
      </c>
      <c r="E68" s="3">
        <f t="shared" si="6"/>
        <v>1.0538211844370424</v>
      </c>
      <c r="F68" s="3">
        <f>1</f>
        <v>1</v>
      </c>
      <c r="G68" s="4" t="s">
        <v>7</v>
      </c>
      <c r="H68" s="3">
        <v>0.11710839657878541</v>
      </c>
      <c r="I68" s="3">
        <v>9.996643149947948E-2</v>
      </c>
      <c r="J68" s="3">
        <v>0.16279128889296374</v>
      </c>
      <c r="K68" s="3">
        <v>1.5653540675848298E-2</v>
      </c>
    </row>
    <row r="69" spans="1:11" ht="15.6" x14ac:dyDescent="0.3">
      <c r="A69" s="4" t="s">
        <v>7</v>
      </c>
      <c r="B69" s="3">
        <f t="shared" si="6"/>
        <v>1.02500199936711</v>
      </c>
      <c r="C69" s="3">
        <f t="shared" si="6"/>
        <v>1.0217505466376686</v>
      </c>
      <c r="D69" s="3">
        <f t="shared" si="6"/>
        <v>1.0464718654911003</v>
      </c>
      <c r="E69" s="3">
        <f t="shared" si="6"/>
        <v>1.0576812251448759</v>
      </c>
      <c r="F69" s="3">
        <f>1</f>
        <v>1</v>
      </c>
      <c r="G69" s="4" t="s">
        <v>6</v>
      </c>
      <c r="H69" s="3">
        <v>0.21307666870591283</v>
      </c>
      <c r="I69" s="3">
        <v>0.19346447587728222</v>
      </c>
      <c r="J69" s="3">
        <v>0.22354836720019983</v>
      </c>
      <c r="K69" s="3">
        <v>3.0802486838896949E-2</v>
      </c>
    </row>
    <row r="70" spans="1:11" ht="15.6" x14ac:dyDescent="0.3">
      <c r="A70" s="4" t="s">
        <v>6</v>
      </c>
      <c r="B70" s="3">
        <f t="shared" si="6"/>
        <v>1.1209702714942373</v>
      </c>
      <c r="C70" s="3">
        <f t="shared" si="6"/>
        <v>1.1152485910154715</v>
      </c>
      <c r="D70" s="3">
        <f t="shared" si="6"/>
        <v>1.1072289437983365</v>
      </c>
      <c r="E70" s="3">
        <f t="shared" si="6"/>
        <v>1.0728301713079247</v>
      </c>
      <c r="F70" s="3">
        <f>1</f>
        <v>1</v>
      </c>
      <c r="G70" s="4" t="s">
        <v>5</v>
      </c>
      <c r="H70" s="3">
        <v>0.11596425783605857</v>
      </c>
      <c r="I70" s="3">
        <v>0.13682473993446331</v>
      </c>
      <c r="J70" s="3">
        <v>0.18357633307892207</v>
      </c>
      <c r="K70" s="3">
        <v>-1.7365254173894073E-2</v>
      </c>
    </row>
    <row r="71" spans="1:11" ht="15.6" x14ac:dyDescent="0.3">
      <c r="A71" s="4" t="s">
        <v>5</v>
      </c>
      <c r="B71" s="3">
        <f t="shared" si="6"/>
        <v>1.0238578606243831</v>
      </c>
      <c r="C71" s="3">
        <f t="shared" si="6"/>
        <v>1.0586088550726525</v>
      </c>
      <c r="D71" s="3">
        <f t="shared" si="6"/>
        <v>1.0672569096770586</v>
      </c>
      <c r="E71" s="3">
        <f t="shared" si="6"/>
        <v>1.0246624302951337</v>
      </c>
      <c r="F71" s="3">
        <f>1</f>
        <v>1</v>
      </c>
      <c r="G71" s="4" t="s">
        <v>4</v>
      </c>
      <c r="H71" s="3">
        <v>0.10643824174657072</v>
      </c>
      <c r="I71" s="3">
        <v>9.7623326449622835E-2</v>
      </c>
      <c r="J71" s="3">
        <v>0.15126850918218912</v>
      </c>
      <c r="K71" s="3">
        <v>-6.3638499035748461E-2</v>
      </c>
    </row>
    <row r="72" spans="1:11" ht="15.6" x14ac:dyDescent="0.3">
      <c r="A72" s="4" t="s">
        <v>4</v>
      </c>
      <c r="B72" s="3">
        <f t="shared" si="6"/>
        <v>1.0143318445348952</v>
      </c>
      <c r="C72" s="3">
        <f t="shared" si="6"/>
        <v>1.019407441587812</v>
      </c>
      <c r="D72" s="3">
        <f t="shared" si="6"/>
        <v>1.0349490857803256</v>
      </c>
      <c r="E72" s="3">
        <f t="shared" si="6"/>
        <v>0.97838918543327924</v>
      </c>
      <c r="F72" s="3">
        <f>1</f>
        <v>1</v>
      </c>
      <c r="G72" s="4" t="s">
        <v>3</v>
      </c>
      <c r="H72" s="3">
        <v>0.11855955043396153</v>
      </c>
      <c r="I72" s="3">
        <v>9.4333874269703313E-2</v>
      </c>
      <c r="J72" s="3">
        <v>0.13688684884708491</v>
      </c>
      <c r="K72" s="3">
        <v>-0.11478454067440988</v>
      </c>
    </row>
    <row r="73" spans="1:11" ht="15.6" x14ac:dyDescent="0.3">
      <c r="A73" s="4" t="s">
        <v>3</v>
      </c>
      <c r="B73" s="3">
        <f t="shared" si="6"/>
        <v>1.026453153222286</v>
      </c>
      <c r="C73" s="3">
        <f t="shared" si="6"/>
        <v>1.0161179894078924</v>
      </c>
      <c r="D73" s="3">
        <f t="shared" si="6"/>
        <v>1.0205674254452215</v>
      </c>
      <c r="E73" s="3">
        <f t="shared" si="6"/>
        <v>0.92724314379461781</v>
      </c>
      <c r="F73" s="3">
        <f>1</f>
        <v>1</v>
      </c>
      <c r="G73" s="4" t="s">
        <v>2</v>
      </c>
      <c r="H73" s="3">
        <v>7.6839514616571541E-2</v>
      </c>
      <c r="I73" s="3">
        <v>4.3113118925861255E-2</v>
      </c>
      <c r="J73" s="3">
        <v>9.5517303876376441E-2</v>
      </c>
      <c r="K73" s="3">
        <v>-0.19548009480241949</v>
      </c>
    </row>
    <row r="74" spans="1:11" ht="15.6" x14ac:dyDescent="0.3">
      <c r="A74" s="4" t="s">
        <v>2</v>
      </c>
      <c r="B74" s="3">
        <f>B$65+0.5*H73+0.4*H74+0.1*H75</f>
        <v>0.96909750225428226</v>
      </c>
      <c r="C74" s="3">
        <f>C$65+0.5*I73+0.4*I74+0.1*I75</f>
        <v>0.88261683702719484</v>
      </c>
      <c r="D74" s="3">
        <f>D$65+0.5*J73+0.4*J74+0.1*J75</f>
        <v>0.91855045938525648</v>
      </c>
      <c r="E74" s="3">
        <f>E$65+0.5*K73+0.4*K74+0.1*K75</f>
        <v>0.77643750669397527</v>
      </c>
      <c r="F74" s="3">
        <f>1</f>
        <v>1</v>
      </c>
      <c r="G74" s="4" t="s">
        <v>1</v>
      </c>
      <c r="H74" s="3">
        <v>7.6642459549828124E-2</v>
      </c>
      <c r="I74" s="3">
        <v>-5.3048557860288469E-2</v>
      </c>
      <c r="J74" s="3">
        <v>3.4927253319287609E-2</v>
      </c>
      <c r="K74" s="3">
        <v>-0.27454236857176079</v>
      </c>
    </row>
    <row r="75" spans="1:11" ht="15.6" x14ac:dyDescent="0.3">
      <c r="A75" s="4" t="s">
        <v>1</v>
      </c>
      <c r="B75" s="3">
        <f>B$65+H74</f>
        <v>0.98453606233815272</v>
      </c>
      <c r="C75" s="3">
        <f>C$65+I74</f>
        <v>0.86873555727790064</v>
      </c>
      <c r="D75" s="3">
        <f>D$65+J74</f>
        <v>0.91860782991742418</v>
      </c>
      <c r="E75" s="3">
        <f>E$65+K74</f>
        <v>0.76748531589726698</v>
      </c>
      <c r="F75" s="3">
        <f>1</f>
        <v>1</v>
      </c>
      <c r="G75" s="4" t="s">
        <v>0</v>
      </c>
      <c r="H75" s="3">
        <v>-7.8728416622591904E-2</v>
      </c>
      <c r="I75" s="3">
        <v>-0.39504414429809576</v>
      </c>
      <c r="J75" s="3">
        <v>-0.26859670478783354</v>
      </c>
      <c r="K75" s="3">
        <v>-0.58033182945138329</v>
      </c>
    </row>
    <row r="76" spans="1:11" ht="15.6" x14ac:dyDescent="0.3">
      <c r="A76" s="4" t="s">
        <v>0</v>
      </c>
      <c r="B76" s="3">
        <f>MAX(B65+H75,0.2)</f>
        <v>0.82916518616573265</v>
      </c>
      <c r="C76" s="3">
        <f>MAX(C65+I75,0.2)</f>
        <v>0.52673997084009339</v>
      </c>
      <c r="D76" s="3">
        <f>MAX(D65+J75,0.2)</f>
        <v>0.61508387181030311</v>
      </c>
      <c r="E76" s="3">
        <f>MAX(E65+K75,0.2)</f>
        <v>0.46169585501764443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27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0.74692382245700939</v>
      </c>
      <c r="C80" s="3">
        <f>1-(SUM(I80:I87)+0.5*I88+0.4*I89+0.1*I90)/10</f>
        <v>0.76908493553470048</v>
      </c>
      <c r="D80" s="3">
        <f>1-(SUM(J80:J87)+0.5*J88+0.4*J89+0.1*J90)/10</f>
        <v>0.82877386333816827</v>
      </c>
      <c r="E80" s="3">
        <f>1-(SUM(K80:K87)+0.5*K88+0.4*K89+0.1*K90)/10</f>
        <v>0.96161332882034511</v>
      </c>
      <c r="F80" s="3">
        <f>1</f>
        <v>1</v>
      </c>
      <c r="G80" s="4" t="s">
        <v>10</v>
      </c>
      <c r="H80" s="3">
        <v>6.0504282615333228E-2</v>
      </c>
      <c r="I80" s="3">
        <v>6.2611846303949087E-2</v>
      </c>
      <c r="J80" s="3">
        <v>6.6063305276618495E-2</v>
      </c>
      <c r="K80" s="3">
        <v>2.3897019794970779E-2</v>
      </c>
    </row>
    <row r="81" spans="1:11" ht="15.6" x14ac:dyDescent="0.3">
      <c r="A81" s="4" t="s">
        <v>10</v>
      </c>
      <c r="B81" s="3">
        <f t="shared" ref="B81:E88" si="7">B$80+H80</f>
        <v>0.80742810507234264</v>
      </c>
      <c r="C81" s="3">
        <f t="shared" si="7"/>
        <v>0.83169678183864959</v>
      </c>
      <c r="D81" s="3">
        <f t="shared" si="7"/>
        <v>0.89483716861478679</v>
      </c>
      <c r="E81" s="3">
        <f t="shared" si="7"/>
        <v>0.98551034861531595</v>
      </c>
      <c r="F81" s="3">
        <f>1</f>
        <v>1</v>
      </c>
      <c r="G81" s="4" t="s">
        <v>9</v>
      </c>
      <c r="H81" s="3">
        <v>0.12996737399817754</v>
      </c>
      <c r="I81" s="3">
        <v>0.11661660533046854</v>
      </c>
      <c r="J81" s="3">
        <v>0.10739434005612417</v>
      </c>
      <c r="K81" s="3">
        <v>2.9098274861084343E-2</v>
      </c>
    </row>
    <row r="82" spans="1:11" ht="15.6" x14ac:dyDescent="0.3">
      <c r="A82" s="4" t="s">
        <v>9</v>
      </c>
      <c r="B82" s="3">
        <f t="shared" si="7"/>
        <v>0.87689119645518687</v>
      </c>
      <c r="C82" s="3">
        <f t="shared" si="7"/>
        <v>0.88570154086516906</v>
      </c>
      <c r="D82" s="3">
        <f t="shared" si="7"/>
        <v>0.93616820339429241</v>
      </c>
      <c r="E82" s="3">
        <f t="shared" si="7"/>
        <v>0.99071160368142941</v>
      </c>
      <c r="F82" s="3">
        <f>1</f>
        <v>1</v>
      </c>
      <c r="G82" s="4" t="s">
        <v>8</v>
      </c>
      <c r="H82" s="3">
        <v>0.19141721877658519</v>
      </c>
      <c r="I82" s="3">
        <v>0.19001466190001196</v>
      </c>
      <c r="J82" s="3">
        <v>0.16308860750669341</v>
      </c>
      <c r="K82" s="3">
        <v>5.7262779481491985E-2</v>
      </c>
    </row>
    <row r="83" spans="1:11" ht="15.6" x14ac:dyDescent="0.3">
      <c r="A83" s="4" t="s">
        <v>8</v>
      </c>
      <c r="B83" s="3">
        <f t="shared" si="7"/>
        <v>0.93834104123359463</v>
      </c>
      <c r="C83" s="3">
        <f t="shared" si="7"/>
        <v>0.9590995974347124</v>
      </c>
      <c r="D83" s="3">
        <f t="shared" si="7"/>
        <v>0.99186247084486168</v>
      </c>
      <c r="E83" s="3">
        <f t="shared" si="7"/>
        <v>1.0188761083018372</v>
      </c>
      <c r="F83" s="3">
        <f>1</f>
        <v>1</v>
      </c>
      <c r="G83" s="4" t="s">
        <v>7</v>
      </c>
      <c r="H83" s="3">
        <v>0.26649002847336484</v>
      </c>
      <c r="I83" s="3">
        <v>0.20892163257777918</v>
      </c>
      <c r="J83" s="3">
        <v>0.19270021189143122</v>
      </c>
      <c r="K83" s="3">
        <v>6.7772490234266972E-2</v>
      </c>
    </row>
    <row r="84" spans="1:11" ht="15.6" x14ac:dyDescent="0.3">
      <c r="A84" s="4" t="s">
        <v>7</v>
      </c>
      <c r="B84" s="3">
        <f t="shared" si="7"/>
        <v>1.0134138509303743</v>
      </c>
      <c r="C84" s="3">
        <f t="shared" si="7"/>
        <v>0.97800656811247966</v>
      </c>
      <c r="D84" s="3">
        <f t="shared" si="7"/>
        <v>1.0214740752295994</v>
      </c>
      <c r="E84" s="3">
        <f t="shared" si="7"/>
        <v>1.0293858190546121</v>
      </c>
      <c r="F84" s="3">
        <f>1</f>
        <v>1</v>
      </c>
      <c r="G84" s="4" t="s">
        <v>6</v>
      </c>
      <c r="H84" s="3">
        <v>0.3405896890061717</v>
      </c>
      <c r="I84" s="3">
        <v>0.3059764913474729</v>
      </c>
      <c r="J84" s="3">
        <v>0.24439381662197049</v>
      </c>
      <c r="K84" s="3">
        <v>7.596792529761813E-2</v>
      </c>
    </row>
    <row r="85" spans="1:11" ht="15.6" x14ac:dyDescent="0.3">
      <c r="A85" s="4" t="s">
        <v>6</v>
      </c>
      <c r="B85" s="3">
        <f t="shared" si="7"/>
        <v>1.0875135114631811</v>
      </c>
      <c r="C85" s="3">
        <f t="shared" si="7"/>
        <v>1.0750614268821734</v>
      </c>
      <c r="D85" s="3">
        <f t="shared" si="7"/>
        <v>1.0731676799601388</v>
      </c>
      <c r="E85" s="3">
        <f t="shared" si="7"/>
        <v>1.0375812541179632</v>
      </c>
      <c r="F85" s="3">
        <f>1</f>
        <v>1</v>
      </c>
      <c r="G85" s="4" t="s">
        <v>5</v>
      </c>
      <c r="H85" s="3">
        <v>0.28890466203618331</v>
      </c>
      <c r="I85" s="3">
        <v>0.31888922673096315</v>
      </c>
      <c r="J85" s="3">
        <v>0.24084549430141694</v>
      </c>
      <c r="K85" s="3">
        <v>7.4035184671641066E-2</v>
      </c>
    </row>
    <row r="86" spans="1:11" ht="15.6" x14ac:dyDescent="0.3">
      <c r="A86" s="4" t="s">
        <v>5</v>
      </c>
      <c r="B86" s="3">
        <f t="shared" si="7"/>
        <v>1.0358284844931926</v>
      </c>
      <c r="C86" s="3">
        <f t="shared" si="7"/>
        <v>1.0879741622656636</v>
      </c>
      <c r="D86" s="3">
        <f t="shared" si="7"/>
        <v>1.0696193576395852</v>
      </c>
      <c r="E86" s="3">
        <f t="shared" si="7"/>
        <v>1.0356485134919862</v>
      </c>
      <c r="F86" s="3">
        <f>1</f>
        <v>1</v>
      </c>
      <c r="G86" s="4" t="s">
        <v>4</v>
      </c>
      <c r="H86" s="3">
        <v>0.35771496369003475</v>
      </c>
      <c r="I86" s="3">
        <v>0.34763733363543597</v>
      </c>
      <c r="J86" s="3">
        <v>0.24535586667716722</v>
      </c>
      <c r="K86" s="3">
        <v>5.9191980374722994E-2</v>
      </c>
    </row>
    <row r="87" spans="1:11" ht="15.6" x14ac:dyDescent="0.3">
      <c r="A87" s="4" t="s">
        <v>4</v>
      </c>
      <c r="B87" s="3">
        <f t="shared" si="7"/>
        <v>1.1046387861470441</v>
      </c>
      <c r="C87" s="3">
        <f t="shared" si="7"/>
        <v>1.1167222691701364</v>
      </c>
      <c r="D87" s="3">
        <f t="shared" si="7"/>
        <v>1.0741297300153354</v>
      </c>
      <c r="E87" s="3">
        <f t="shared" si="7"/>
        <v>1.0208053091950682</v>
      </c>
      <c r="F87" s="3">
        <f>1</f>
        <v>1</v>
      </c>
      <c r="G87" s="4" t="s">
        <v>3</v>
      </c>
      <c r="H87" s="3">
        <v>0.44044040970841336</v>
      </c>
      <c r="I87" s="3">
        <v>0.40711416614379597</v>
      </c>
      <c r="J87" s="3">
        <v>0.25915626673293213</v>
      </c>
      <c r="K87" s="3">
        <v>5.4642033460550243E-2</v>
      </c>
    </row>
    <row r="88" spans="1:11" ht="15.6" x14ac:dyDescent="0.3">
      <c r="A88" s="4" t="s">
        <v>3</v>
      </c>
      <c r="B88" s="3">
        <f t="shared" si="7"/>
        <v>1.1873642321654228</v>
      </c>
      <c r="C88" s="3">
        <f t="shared" si="7"/>
        <v>1.1761991016784965</v>
      </c>
      <c r="D88" s="3">
        <f t="shared" si="7"/>
        <v>1.0879301300711004</v>
      </c>
      <c r="E88" s="3">
        <f t="shared" si="7"/>
        <v>1.0162553622808954</v>
      </c>
      <c r="F88" s="3">
        <f>1</f>
        <v>1</v>
      </c>
      <c r="G88" s="4" t="s">
        <v>2</v>
      </c>
      <c r="H88" s="3">
        <v>0.46077205181816361</v>
      </c>
      <c r="I88" s="3">
        <v>0.4275713406210086</v>
      </c>
      <c r="J88" s="3">
        <v>0.25561196571798117</v>
      </c>
      <c r="K88" s="3">
        <v>9.9822851793405949E-3</v>
      </c>
    </row>
    <row r="89" spans="1:11" ht="15.6" x14ac:dyDescent="0.3">
      <c r="A89" s="4" t="s">
        <v>2</v>
      </c>
      <c r="B89" s="3">
        <f>B$80+0.5*H88+0.4*H89+0.1*H90</f>
        <v>1.2016569695826516</v>
      </c>
      <c r="C89" s="3">
        <f>C$80+0.5*I88+0.4*I89+0.1*I90</f>
        <v>1.1204536162178187</v>
      </c>
      <c r="D89" s="3">
        <f>D$80+0.5*J88+0.4*J89+0.1*J90</f>
        <v>1.0220373208921314</v>
      </c>
      <c r="E89" s="3">
        <f>E$80+0.5*K88+0.4*K89+0.1*K90</f>
        <v>0.90361235244054716</v>
      </c>
      <c r="F89" s="3">
        <f>1</f>
        <v>1</v>
      </c>
      <c r="G89" s="4" t="s">
        <v>1</v>
      </c>
      <c r="H89" s="3">
        <v>0.48846140109529651</v>
      </c>
      <c r="I89" s="3">
        <v>0.35083837970301535</v>
      </c>
      <c r="J89" s="3">
        <v>0.19837445280602256</v>
      </c>
      <c r="K89" s="3">
        <v>-5.432239217166257E-2</v>
      </c>
    </row>
    <row r="90" spans="1:11" ht="15.6" x14ac:dyDescent="0.3">
      <c r="A90" s="4" t="s">
        <v>1</v>
      </c>
      <c r="B90" s="3">
        <f>B$80+H89</f>
        <v>1.235385223552306</v>
      </c>
      <c r="C90" s="3">
        <f>C$80+I89</f>
        <v>1.1199233152377159</v>
      </c>
      <c r="D90" s="3">
        <f>D$80+J89</f>
        <v>1.0271483161441908</v>
      </c>
      <c r="E90" s="3">
        <f>E$80+K89</f>
        <v>0.90729093664868254</v>
      </c>
      <c r="F90" s="3">
        <f>1</f>
        <v>1</v>
      </c>
      <c r="G90" s="4" t="s">
        <v>0</v>
      </c>
      <c r="H90" s="3">
        <v>0.2896256077844187</v>
      </c>
      <c r="I90" s="3">
        <v>-2.7523415085921391E-2</v>
      </c>
      <c r="J90" s="3">
        <v>-0.13892306427436521</v>
      </c>
      <c r="K90" s="3">
        <v>-0.41263162100803141</v>
      </c>
    </row>
    <row r="91" spans="1:11" ht="15.6" x14ac:dyDescent="0.3">
      <c r="A91" s="4" t="s">
        <v>0</v>
      </c>
      <c r="B91" s="3">
        <f>MAX(B80+H90,0.1)</f>
        <v>1.0365494302414282</v>
      </c>
      <c r="C91" s="3">
        <f>MAX(C80+I90,0.12)</f>
        <v>0.7415615204487791</v>
      </c>
      <c r="D91" s="3">
        <f>MAX(D80+J90,0.12)</f>
        <v>0.68985079906380309</v>
      </c>
      <c r="E91" s="3">
        <f>MAX(E80+K90,0.2)</f>
        <v>0.5489817078123137</v>
      </c>
      <c r="F91" s="3">
        <f>1</f>
        <v>1</v>
      </c>
    </row>
    <row r="92" spans="1:11" ht="15" thickBot="1" x14ac:dyDescent="0.35">
      <c r="B92" s="2"/>
      <c r="C92" s="2"/>
      <c r="D92" s="2"/>
      <c r="E92" s="2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41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0.74599163522755474</v>
      </c>
      <c r="C95" s="3">
        <f>1-(SUM(I95:I102)+0.5*I103+0.4*I104+0.1*I105)/10</f>
        <v>0.7500273254912152</v>
      </c>
      <c r="D95" s="3">
        <f>1-(SUM(J95:J102)+0.5*J103+0.4*J104+0.1*J105)/10</f>
        <v>0.77175974203857067</v>
      </c>
      <c r="E95" s="3">
        <f>1-(SUM(K95:K102)+0.5*K103+0.4*K104+0.1*K105)/10</f>
        <v>0.85670168703901783</v>
      </c>
      <c r="F95" s="3">
        <f>1</f>
        <v>1</v>
      </c>
      <c r="G95" s="4" t="s">
        <v>10</v>
      </c>
      <c r="H95" s="3">
        <v>9.3877851139885379E-2</v>
      </c>
      <c r="I95" s="3">
        <v>9.1196268690585808E-2</v>
      </c>
      <c r="J95" s="3">
        <v>8.3119038330376122E-2</v>
      </c>
      <c r="K95" s="3">
        <v>5.7774878094814533E-2</v>
      </c>
    </row>
    <row r="96" spans="1:11" ht="15.6" x14ac:dyDescent="0.3">
      <c r="A96" s="4" t="s">
        <v>10</v>
      </c>
      <c r="B96" s="3">
        <f t="shared" ref="B96:E103" si="8">B$95+H95</f>
        <v>0.83986948636744008</v>
      </c>
      <c r="C96" s="3">
        <f t="shared" si="8"/>
        <v>0.84122359418180104</v>
      </c>
      <c r="D96" s="3">
        <f t="shared" si="8"/>
        <v>0.85487878036894682</v>
      </c>
      <c r="E96" s="3">
        <f t="shared" si="8"/>
        <v>0.91447656513383235</v>
      </c>
      <c r="F96" s="3">
        <f>1</f>
        <v>1</v>
      </c>
      <c r="G96" s="4" t="s">
        <v>9</v>
      </c>
      <c r="H96" s="3">
        <v>0.13824970142444748</v>
      </c>
      <c r="I96" s="3">
        <v>0.12187873040722076</v>
      </c>
      <c r="J96" s="3">
        <v>0.11179077400317074</v>
      </c>
      <c r="K96" s="3">
        <v>7.1156273001419509E-2</v>
      </c>
    </row>
    <row r="97" spans="1:11" ht="15.6" x14ac:dyDescent="0.3">
      <c r="A97" s="4" t="s">
        <v>9</v>
      </c>
      <c r="B97" s="3">
        <f t="shared" si="8"/>
        <v>0.88424133665200222</v>
      </c>
      <c r="C97" s="3">
        <f t="shared" si="8"/>
        <v>0.87190605589843595</v>
      </c>
      <c r="D97" s="3">
        <f t="shared" si="8"/>
        <v>0.8835505160417414</v>
      </c>
      <c r="E97" s="3">
        <f t="shared" si="8"/>
        <v>0.9278579600404373</v>
      </c>
      <c r="F97" s="3">
        <f>1</f>
        <v>1</v>
      </c>
      <c r="G97" s="4" t="s">
        <v>8</v>
      </c>
      <c r="H97" s="3">
        <v>0.16341987498197874</v>
      </c>
      <c r="I97" s="3">
        <v>0.15170256625160364</v>
      </c>
      <c r="J97" s="3">
        <v>0.14065899353956265</v>
      </c>
      <c r="K97" s="3">
        <v>8.6380951350347082E-2</v>
      </c>
    </row>
    <row r="98" spans="1:11" ht="15.6" x14ac:dyDescent="0.3">
      <c r="A98" s="4" t="s">
        <v>8</v>
      </c>
      <c r="B98" s="3">
        <f t="shared" si="8"/>
        <v>0.90941151020953348</v>
      </c>
      <c r="C98" s="3">
        <f t="shared" si="8"/>
        <v>0.90172989174281881</v>
      </c>
      <c r="D98" s="3">
        <f t="shared" si="8"/>
        <v>0.91241873557813336</v>
      </c>
      <c r="E98" s="3">
        <f t="shared" si="8"/>
        <v>0.9430826383893649</v>
      </c>
      <c r="F98" s="3">
        <f>1</f>
        <v>1</v>
      </c>
      <c r="G98" s="4" t="s">
        <v>7</v>
      </c>
      <c r="H98" s="3">
        <v>0.20712856448837272</v>
      </c>
      <c r="I98" s="3">
        <v>0.18218558956328873</v>
      </c>
      <c r="J98" s="3">
        <v>0.18030836348136364</v>
      </c>
      <c r="K98" s="3">
        <v>0.10551602526792089</v>
      </c>
    </row>
    <row r="99" spans="1:11" ht="15.6" x14ac:dyDescent="0.3">
      <c r="A99" s="4" t="s">
        <v>7</v>
      </c>
      <c r="B99" s="3">
        <f t="shared" si="8"/>
        <v>0.95312019971592743</v>
      </c>
      <c r="C99" s="3">
        <f t="shared" si="8"/>
        <v>0.93221291505450399</v>
      </c>
      <c r="D99" s="3">
        <f t="shared" si="8"/>
        <v>0.95206810551993426</v>
      </c>
      <c r="E99" s="3">
        <f t="shared" si="8"/>
        <v>0.96221771230693875</v>
      </c>
      <c r="F99" s="3">
        <f>1</f>
        <v>1</v>
      </c>
      <c r="G99" s="4" t="s">
        <v>6</v>
      </c>
      <c r="H99" s="3">
        <v>0.26166589240672838</v>
      </c>
      <c r="I99" s="3">
        <v>0.23908949873027691</v>
      </c>
      <c r="J99" s="3">
        <v>0.22477635790157507</v>
      </c>
      <c r="K99" s="3">
        <v>0.13564518375264178</v>
      </c>
    </row>
    <row r="100" spans="1:11" ht="15.6" x14ac:dyDescent="0.3">
      <c r="A100" s="4" t="s">
        <v>6</v>
      </c>
      <c r="B100" s="3">
        <f t="shared" si="8"/>
        <v>1.0076575276342832</v>
      </c>
      <c r="C100" s="3">
        <f t="shared" si="8"/>
        <v>0.98911682422149205</v>
      </c>
      <c r="D100" s="3">
        <f t="shared" si="8"/>
        <v>0.9965360999401458</v>
      </c>
      <c r="E100" s="3">
        <f t="shared" si="8"/>
        <v>0.99234687079165962</v>
      </c>
      <c r="F100" s="3">
        <f>1</f>
        <v>1</v>
      </c>
      <c r="G100" s="4" t="s">
        <v>5</v>
      </c>
      <c r="H100" s="3">
        <v>0.23936610337850681</v>
      </c>
      <c r="I100" s="3">
        <v>0.25550559447754273</v>
      </c>
      <c r="J100" s="3">
        <v>0.24311439699065462</v>
      </c>
      <c r="K100" s="3">
        <v>0.15080121087275936</v>
      </c>
    </row>
    <row r="101" spans="1:11" ht="15.6" x14ac:dyDescent="0.3">
      <c r="A101" s="4" t="s">
        <v>5</v>
      </c>
      <c r="B101" s="3">
        <f t="shared" si="8"/>
        <v>0.98535773860606157</v>
      </c>
      <c r="C101" s="3">
        <f t="shared" si="8"/>
        <v>1.0055329199687579</v>
      </c>
      <c r="D101" s="3">
        <f t="shared" si="8"/>
        <v>1.0148741390292253</v>
      </c>
      <c r="E101" s="3">
        <f t="shared" si="8"/>
        <v>1.0075028979117773</v>
      </c>
      <c r="F101" s="3">
        <f>1</f>
        <v>1</v>
      </c>
      <c r="G101" s="4" t="s">
        <v>4</v>
      </c>
      <c r="H101" s="3">
        <v>0.31094128482241151</v>
      </c>
      <c r="I101" s="3">
        <v>0.32093235426992472</v>
      </c>
      <c r="J101" s="3">
        <v>0.30384736392718087</v>
      </c>
      <c r="K101" s="3">
        <v>0.19755623395664881</v>
      </c>
    </row>
    <row r="102" spans="1:11" ht="15.6" x14ac:dyDescent="0.3">
      <c r="A102" s="4" t="s">
        <v>4</v>
      </c>
      <c r="B102" s="3">
        <f t="shared" si="8"/>
        <v>1.0569329200499662</v>
      </c>
      <c r="C102" s="3">
        <f t="shared" si="8"/>
        <v>1.07095967976114</v>
      </c>
      <c r="D102" s="3">
        <f t="shared" si="8"/>
        <v>1.0756071059657515</v>
      </c>
      <c r="E102" s="3">
        <f t="shared" si="8"/>
        <v>1.0542579209956666</v>
      </c>
      <c r="F102" s="3">
        <f>1</f>
        <v>1</v>
      </c>
      <c r="G102" s="4" t="s">
        <v>3</v>
      </c>
      <c r="H102" s="3">
        <v>0.42071677641483263</v>
      </c>
      <c r="I102" s="3">
        <v>0.42480173230120288</v>
      </c>
      <c r="J102" s="3">
        <v>0.3906115542736891</v>
      </c>
      <c r="K102" s="3">
        <v>0.24212333294030314</v>
      </c>
    </row>
    <row r="103" spans="1:11" ht="15.6" x14ac:dyDescent="0.3">
      <c r="A103" s="4" t="s">
        <v>3</v>
      </c>
      <c r="B103" s="3">
        <f t="shared" si="8"/>
        <v>1.1667084116423874</v>
      </c>
      <c r="C103" s="3">
        <f t="shared" si="8"/>
        <v>1.1748290577924181</v>
      </c>
      <c r="D103" s="3">
        <f t="shared" si="8"/>
        <v>1.1623712963122599</v>
      </c>
      <c r="E103" s="3">
        <f t="shared" si="8"/>
        <v>1.098825019979321</v>
      </c>
      <c r="F103" s="3">
        <f>1</f>
        <v>1</v>
      </c>
      <c r="G103" s="4" t="s">
        <v>2</v>
      </c>
      <c r="H103" s="3">
        <v>0.55420109420295716</v>
      </c>
      <c r="I103" s="3">
        <v>0.56639866449269394</v>
      </c>
      <c r="J103" s="3">
        <v>0.49690783648908721</v>
      </c>
      <c r="K103" s="3">
        <v>0.30909193176804545</v>
      </c>
    </row>
    <row r="104" spans="1:11" ht="15.6" x14ac:dyDescent="0.3">
      <c r="A104" s="4" t="s">
        <v>2</v>
      </c>
      <c r="B104" s="3">
        <f>B$95+0.5*H103+0.4*H104+0.1*H105</f>
        <v>1.4507092338948433</v>
      </c>
      <c r="C104" s="3">
        <f>C$95+0.5*I103+0.4*I104+0.1*I105</f>
        <v>1.4624617358874168</v>
      </c>
      <c r="D104" s="3">
        <f>D$95+0.5*J103+0.4*J104+0.1*J105</f>
        <v>1.3759354792052907</v>
      </c>
      <c r="E104" s="3">
        <f>E$95+0.5*K103+0.4*K104+0.1*K105</f>
        <v>1.2427307274119845</v>
      </c>
      <c r="F104" s="3">
        <f>1</f>
        <v>1</v>
      </c>
      <c r="G104" s="4" t="s">
        <v>1</v>
      </c>
      <c r="H104" s="3">
        <v>0.77561227633627705</v>
      </c>
      <c r="I104" s="3">
        <v>0.77247181872859394</v>
      </c>
      <c r="J104" s="3">
        <v>0.62856420656615219</v>
      </c>
      <c r="K104" s="3">
        <v>0.39685525400965915</v>
      </c>
    </row>
    <row r="105" spans="1:11" ht="15.6" x14ac:dyDescent="0.3">
      <c r="A105" s="4" t="s">
        <v>1</v>
      </c>
      <c r="B105" s="3">
        <f>B$95+H104</f>
        <v>1.5216039115638318</v>
      </c>
      <c r="C105" s="3">
        <f>MAX(C95+I104,0.15)</f>
        <v>1.5224991442198093</v>
      </c>
      <c r="D105" s="3">
        <f>D$95+J104</f>
        <v>1.400323948604723</v>
      </c>
      <c r="E105" s="3">
        <f>E$95+K104</f>
        <v>1.2535569410486769</v>
      </c>
      <c r="F105" s="3">
        <f>1</f>
        <v>1</v>
      </c>
      <c r="G105" s="4" t="s">
        <v>0</v>
      </c>
      <c r="H105" s="3">
        <v>1.1737214103129909</v>
      </c>
      <c r="I105" s="3">
        <v>1.2024635065841713</v>
      </c>
      <c r="J105" s="3">
        <v>1.0429613629571564</v>
      </c>
      <c r="K105" s="3">
        <v>0.72740972885080279</v>
      </c>
    </row>
    <row r="106" spans="1:11" ht="15.6" x14ac:dyDescent="0.3">
      <c r="A106" s="4" t="s">
        <v>0</v>
      </c>
      <c r="B106" s="3">
        <f>MAX(B95+H105,0.2)</f>
        <v>1.9197130455405458</v>
      </c>
      <c r="C106" s="3">
        <f>MAX(C95+I105,0.12)</f>
        <v>1.9524908320753864</v>
      </c>
      <c r="D106" s="3">
        <f>MAX(D95+J105,0.12)</f>
        <v>1.814721104995727</v>
      </c>
      <c r="E106" s="3">
        <f>MAX(E95+K105,0.2)</f>
        <v>1.5841114158898206</v>
      </c>
      <c r="F106" s="3">
        <f>1</f>
        <v>1</v>
      </c>
    </row>
    <row r="107" spans="1:11" ht="16.2" thickBot="1" x14ac:dyDescent="0.35">
      <c r="A107" s="4"/>
      <c r="B107" s="3"/>
      <c r="C107" s="3"/>
      <c r="D107" s="3"/>
      <c r="E107" s="3"/>
      <c r="F107" s="3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29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0.77274858294447979</v>
      </c>
      <c r="C110" s="3">
        <f>1-(SUM(I110:I117)+0.5*I118+0.4*I119+0.1*I120)/10</f>
        <v>0.76195291521642394</v>
      </c>
      <c r="D110" s="3">
        <f>1-(SUM(J110:J117)+0.5*J118+0.4*J119+0.1*J120)/10</f>
        <v>0.72935857363092127</v>
      </c>
      <c r="E110" s="3">
        <f>1-(SUM(K110:K117)+0.5*K118+0.4*K119+0.1*K120)/10</f>
        <v>0.81513766075731153</v>
      </c>
      <c r="F110" s="3">
        <f>1</f>
        <v>1</v>
      </c>
      <c r="G110" s="4" t="s">
        <v>10</v>
      </c>
      <c r="H110" s="3">
        <v>0.1258188999470585</v>
      </c>
      <c r="I110" s="3">
        <v>9.5019620405586147E-2</v>
      </c>
      <c r="J110" s="3">
        <v>8.5199662945083618E-2</v>
      </c>
      <c r="K110" s="3">
        <v>4.9615496678313165E-2</v>
      </c>
    </row>
    <row r="111" spans="1:11" ht="15.6" x14ac:dyDescent="0.3">
      <c r="A111" s="4" t="s">
        <v>10</v>
      </c>
      <c r="B111" s="3">
        <f t="shared" ref="B111:E118" si="9">B$110+H110</f>
        <v>0.89856748289153832</v>
      </c>
      <c r="C111" s="3">
        <f t="shared" si="9"/>
        <v>0.85697253562201015</v>
      </c>
      <c r="D111" s="3">
        <f t="shared" si="9"/>
        <v>0.8145582365760049</v>
      </c>
      <c r="E111" s="3">
        <f t="shared" si="9"/>
        <v>0.86475315743562464</v>
      </c>
      <c r="F111" s="3">
        <f>1</f>
        <v>1</v>
      </c>
      <c r="G111" s="4" t="s">
        <v>9</v>
      </c>
      <c r="H111" s="3">
        <v>0.15568619584896151</v>
      </c>
      <c r="I111" s="3">
        <v>0.11859535930148148</v>
      </c>
      <c r="J111" s="3">
        <v>0.12261683475907979</v>
      </c>
      <c r="K111" s="3">
        <v>6.1379043546852877E-2</v>
      </c>
    </row>
    <row r="112" spans="1:11" ht="15.6" x14ac:dyDescent="0.3">
      <c r="A112" s="4" t="s">
        <v>9</v>
      </c>
      <c r="B112" s="3">
        <f t="shared" si="9"/>
        <v>0.92843477879344127</v>
      </c>
      <c r="C112" s="3">
        <f t="shared" si="9"/>
        <v>0.8805482745179054</v>
      </c>
      <c r="D112" s="3">
        <f t="shared" si="9"/>
        <v>0.85197540839000108</v>
      </c>
      <c r="E112" s="3">
        <f t="shared" si="9"/>
        <v>0.8765167043041644</v>
      </c>
      <c r="F112" s="3">
        <f>1</f>
        <v>1</v>
      </c>
      <c r="G112" s="4" t="s">
        <v>8</v>
      </c>
      <c r="H112" s="3">
        <v>0.17081339991499081</v>
      </c>
      <c r="I112" s="3">
        <v>0.13233497626898416</v>
      </c>
      <c r="J112" s="3">
        <v>0.1531692314910674</v>
      </c>
      <c r="K112" s="3">
        <v>7.1810004332064636E-2</v>
      </c>
    </row>
    <row r="113" spans="1:11" ht="15.6" x14ac:dyDescent="0.3">
      <c r="A113" s="4" t="s">
        <v>8</v>
      </c>
      <c r="B113" s="3">
        <f t="shared" si="9"/>
        <v>0.94356198285947057</v>
      </c>
      <c r="C113" s="3">
        <f t="shared" si="9"/>
        <v>0.8942878914854081</v>
      </c>
      <c r="D113" s="3">
        <f t="shared" si="9"/>
        <v>0.8825278051219887</v>
      </c>
      <c r="E113" s="3">
        <f t="shared" si="9"/>
        <v>0.88694766508937617</v>
      </c>
      <c r="F113" s="3">
        <f>1</f>
        <v>1</v>
      </c>
      <c r="G113" s="4" t="s">
        <v>7</v>
      </c>
      <c r="H113" s="3">
        <v>0.18574494081630052</v>
      </c>
      <c r="I113" s="3">
        <v>0.16640221691392679</v>
      </c>
      <c r="J113" s="3">
        <v>0.19881691886141606</v>
      </c>
      <c r="K113" s="3">
        <v>0.12506055049481604</v>
      </c>
    </row>
    <row r="114" spans="1:11" ht="15.6" x14ac:dyDescent="0.3">
      <c r="A114" s="4" t="s">
        <v>7</v>
      </c>
      <c r="B114" s="3">
        <f t="shared" si="9"/>
        <v>0.95849352376078034</v>
      </c>
      <c r="C114" s="3">
        <f t="shared" si="9"/>
        <v>0.9283551321303507</v>
      </c>
      <c r="D114" s="3">
        <f t="shared" si="9"/>
        <v>0.92817549249233733</v>
      </c>
      <c r="E114" s="3">
        <f t="shared" si="9"/>
        <v>0.94019821125212755</v>
      </c>
      <c r="F114" s="3">
        <f>1</f>
        <v>1</v>
      </c>
      <c r="G114" s="4" t="s">
        <v>6</v>
      </c>
      <c r="H114" s="3">
        <v>0.16854208347712793</v>
      </c>
      <c r="I114" s="3">
        <v>0.15759060879824191</v>
      </c>
      <c r="J114" s="3">
        <v>0.21311481516666558</v>
      </c>
      <c r="K114" s="3">
        <v>0.13047667936371979</v>
      </c>
    </row>
    <row r="115" spans="1:11" ht="15.6" x14ac:dyDescent="0.3">
      <c r="A115" s="4" t="s">
        <v>6</v>
      </c>
      <c r="B115" s="3">
        <f t="shared" si="9"/>
        <v>0.94129066642160775</v>
      </c>
      <c r="C115" s="3">
        <f t="shared" si="9"/>
        <v>0.91954352401466588</v>
      </c>
      <c r="D115" s="3">
        <f t="shared" si="9"/>
        <v>0.94247338879758691</v>
      </c>
      <c r="E115" s="3">
        <f t="shared" si="9"/>
        <v>0.94561434012103129</v>
      </c>
      <c r="F115" s="3">
        <f>1</f>
        <v>1</v>
      </c>
      <c r="G115" s="4" t="s">
        <v>5</v>
      </c>
      <c r="H115" s="3">
        <v>0.17160425686780464</v>
      </c>
      <c r="I115" s="3">
        <v>0.18245222929982682</v>
      </c>
      <c r="J115" s="3">
        <v>0.25527688794095843</v>
      </c>
      <c r="K115" s="3">
        <v>0.16667275951266561</v>
      </c>
    </row>
    <row r="116" spans="1:11" ht="15.6" x14ac:dyDescent="0.3">
      <c r="A116" s="4" t="s">
        <v>5</v>
      </c>
      <c r="B116" s="3">
        <f t="shared" si="9"/>
        <v>0.94435283981228446</v>
      </c>
      <c r="C116" s="3">
        <f t="shared" si="9"/>
        <v>0.94440514451625079</v>
      </c>
      <c r="D116" s="3">
        <f t="shared" si="9"/>
        <v>0.98463546157187976</v>
      </c>
      <c r="E116" s="3">
        <f t="shared" si="9"/>
        <v>0.98181042026997711</v>
      </c>
      <c r="F116" s="3">
        <f>1</f>
        <v>1</v>
      </c>
      <c r="G116" s="4" t="s">
        <v>4</v>
      </c>
      <c r="H116" s="3">
        <v>0.25818955351943662</v>
      </c>
      <c r="I116" s="3">
        <v>0.28313185317320771</v>
      </c>
      <c r="J116" s="3">
        <v>0.37099061637535596</v>
      </c>
      <c r="K116" s="3">
        <v>0.27223535179525915</v>
      </c>
    </row>
    <row r="117" spans="1:11" ht="15.6" x14ac:dyDescent="0.3">
      <c r="A117" s="4" t="s">
        <v>4</v>
      </c>
      <c r="B117" s="3">
        <f t="shared" si="9"/>
        <v>1.0309381364639165</v>
      </c>
      <c r="C117" s="3">
        <f t="shared" si="9"/>
        <v>1.0450847683896316</v>
      </c>
      <c r="D117" s="3">
        <f t="shared" si="9"/>
        <v>1.1003491900062772</v>
      </c>
      <c r="E117" s="3">
        <f t="shared" si="9"/>
        <v>1.0873730125525707</v>
      </c>
      <c r="F117" s="3">
        <f>1</f>
        <v>1</v>
      </c>
      <c r="G117" s="4" t="s">
        <v>3</v>
      </c>
      <c r="H117" s="3">
        <v>0.3520457295465042</v>
      </c>
      <c r="I117" s="3">
        <v>0.41008110286650773</v>
      </c>
      <c r="J117" s="3">
        <v>0.49360373183093748</v>
      </c>
      <c r="K117" s="3">
        <v>0.35431622984714711</v>
      </c>
    </row>
    <row r="118" spans="1:11" ht="15.6" x14ac:dyDescent="0.3">
      <c r="A118" s="4" t="s">
        <v>3</v>
      </c>
      <c r="B118" s="3">
        <f t="shared" si="9"/>
        <v>1.124794312490984</v>
      </c>
      <c r="C118" s="3">
        <f t="shared" si="9"/>
        <v>1.1720340180829316</v>
      </c>
      <c r="D118" s="3">
        <f t="shared" si="9"/>
        <v>1.2229623054618588</v>
      </c>
      <c r="E118" s="3">
        <f t="shared" si="9"/>
        <v>1.1694538906044587</v>
      </c>
      <c r="F118" s="3">
        <f>1</f>
        <v>1</v>
      </c>
      <c r="G118" s="4" t="s">
        <v>2</v>
      </c>
      <c r="H118" s="3">
        <v>0.50052890571038766</v>
      </c>
      <c r="I118" s="3">
        <v>0.59610740479485902</v>
      </c>
      <c r="J118" s="3">
        <v>0.63907841999610349</v>
      </c>
      <c r="K118" s="3">
        <v>0.4745194806597508</v>
      </c>
    </row>
    <row r="119" spans="1:11" ht="15.6" x14ac:dyDescent="0.3">
      <c r="A119" s="4" t="s">
        <v>2</v>
      </c>
      <c r="B119" s="3">
        <f>B$110+0.5*H118+0.4*H119+0.1*H120</f>
        <v>1.4568176935614967</v>
      </c>
      <c r="C119" s="3">
        <f>C$110+0.5*I118+0.4*I119+0.1*I120</f>
        <v>1.5968157960244211</v>
      </c>
      <c r="D119" s="3">
        <f>D$110+0.5*J118+0.4*J119+0.1*J120</f>
        <v>1.5429841379511444</v>
      </c>
      <c r="E119" s="3">
        <f>E$110+0.5*K118+0.4*K119+0.1*K120</f>
        <v>1.4321949376133578</v>
      </c>
      <c r="F119" s="3">
        <f>1</f>
        <v>1</v>
      </c>
      <c r="G119" s="4" t="s">
        <v>1</v>
      </c>
      <c r="H119" s="3">
        <v>0.76678675278036657</v>
      </c>
      <c r="I119" s="3">
        <v>0.93395095698661512</v>
      </c>
      <c r="J119" s="3">
        <v>0.85749073025719225</v>
      </c>
      <c r="K119" s="3">
        <v>0.65707763801694141</v>
      </c>
    </row>
    <row r="120" spans="1:11" ht="15.6" x14ac:dyDescent="0.3">
      <c r="A120" s="4" t="s">
        <v>1</v>
      </c>
      <c r="B120" s="3">
        <f>B$110+H119</f>
        <v>1.5395353357248465</v>
      </c>
      <c r="C120" s="3">
        <f>C$110+I119</f>
        <v>1.6959038722030391</v>
      </c>
      <c r="D120" s="3">
        <f>D$110+J119</f>
        <v>1.5868493038881135</v>
      </c>
      <c r="E120" s="3">
        <f>E$110+K119</f>
        <v>1.4722152987742529</v>
      </c>
      <c r="F120" s="3">
        <f>1</f>
        <v>1</v>
      </c>
      <c r="G120" s="4" t="s">
        <v>0</v>
      </c>
      <c r="H120" s="3">
        <v>1.2708995664967642</v>
      </c>
      <c r="I120" s="3">
        <v>1.6322879561592174</v>
      </c>
      <c r="J120" s="3">
        <v>1.5109006221929457</v>
      </c>
      <c r="K120" s="3">
        <v>1.169664813193942</v>
      </c>
    </row>
    <row r="121" spans="1:11" ht="15.6" x14ac:dyDescent="0.3">
      <c r="A121" s="4" t="s">
        <v>0</v>
      </c>
      <c r="B121" s="3">
        <f>MAX(B110+H120,0.2)</f>
        <v>2.043648149441244</v>
      </c>
      <c r="C121" s="3">
        <f>MAX(C110+I120,0.15)</f>
        <v>2.3942408713756413</v>
      </c>
      <c r="D121" s="3">
        <f>MAX(D110+J120,0.15)</f>
        <v>2.2402591958238669</v>
      </c>
      <c r="E121" s="3">
        <f>MAX(E110+K120,0.2)</f>
        <v>1.9848024739512535</v>
      </c>
      <c r="F121" s="3">
        <f>1</f>
        <v>1</v>
      </c>
    </row>
    <row r="122" spans="1:11" ht="16.2" thickBot="1" x14ac:dyDescent="0.35">
      <c r="A122" s="4"/>
      <c r="B122" s="3"/>
      <c r="C122" s="3"/>
      <c r="D122" s="3"/>
      <c r="E122" s="3"/>
      <c r="F122" s="3"/>
    </row>
    <row r="123" spans="1:11" ht="16.8" thickTop="1" thickBot="1" x14ac:dyDescent="0.35">
      <c r="A123" s="6"/>
      <c r="B123" s="11" t="s">
        <v>17</v>
      </c>
      <c r="C123" s="12"/>
      <c r="D123" s="12"/>
      <c r="E123" s="12"/>
      <c r="G123" s="6"/>
      <c r="H123" s="11" t="s">
        <v>16</v>
      </c>
      <c r="I123" s="12"/>
      <c r="J123" s="12"/>
      <c r="K123" s="12"/>
    </row>
    <row r="124" spans="1:11" ht="30.6" thickTop="1" x14ac:dyDescent="0.3">
      <c r="A124" s="4" t="s">
        <v>30</v>
      </c>
      <c r="B124" s="5" t="s">
        <v>15</v>
      </c>
      <c r="C124" s="5" t="s">
        <v>14</v>
      </c>
      <c r="D124" s="5" t="s">
        <v>13</v>
      </c>
      <c r="E124" s="5" t="s">
        <v>12</v>
      </c>
      <c r="G124" s="4"/>
      <c r="H124" s="5" t="s">
        <v>15</v>
      </c>
      <c r="I124" s="5" t="s">
        <v>14</v>
      </c>
      <c r="J124" s="5" t="s">
        <v>13</v>
      </c>
      <c r="K124" s="5" t="s">
        <v>12</v>
      </c>
    </row>
    <row r="125" spans="1:11" ht="15.6" x14ac:dyDescent="0.3">
      <c r="A125" s="4" t="s">
        <v>11</v>
      </c>
      <c r="B125" s="3">
        <f>1-(SUM(H125:H132)+0.5*H133+0.4*H134+0.1*H135)/10</f>
        <v>1.2784158132845669</v>
      </c>
      <c r="C125" s="3">
        <f>1-(SUM(I125:I132)+0.5*I133+0.4*I134+0.1*I135)/10</f>
        <v>1.2710604264204948</v>
      </c>
      <c r="D125" s="3">
        <f>1-(SUM(J125:J132)+0.5*J133+0.4*J134+0.1*J135)/10</f>
        <v>1.2801862576634302</v>
      </c>
      <c r="E125" s="3">
        <f>1-(SUM(K125:K132)+0.5*K133+0.4*K134+0.1*K135)/10</f>
        <v>1.127087327273673</v>
      </c>
      <c r="F125" s="3">
        <f>1</f>
        <v>1</v>
      </c>
      <c r="G125" s="4" t="s">
        <v>10</v>
      </c>
      <c r="H125" s="3">
        <v>-5.077534492678662E-2</v>
      </c>
      <c r="I125" s="3">
        <v>-6.7959852089887335E-2</v>
      </c>
      <c r="J125" s="3">
        <v>-8.566918613125743E-2</v>
      </c>
      <c r="K125" s="3">
        <v>-4.872204471510172E-2</v>
      </c>
    </row>
    <row r="126" spans="1:11" ht="15.6" x14ac:dyDescent="0.3">
      <c r="A126" s="4" t="s">
        <v>10</v>
      </c>
      <c r="B126" s="3">
        <f t="shared" ref="B126:E133" si="10">B$125+H125</f>
        <v>1.2276404683577802</v>
      </c>
      <c r="C126" s="3">
        <f t="shared" si="10"/>
        <v>1.2031005743306074</v>
      </c>
      <c r="D126" s="3">
        <f t="shared" si="10"/>
        <v>1.1945170715321727</v>
      </c>
      <c r="E126" s="3">
        <f t="shared" si="10"/>
        <v>1.0783652825585712</v>
      </c>
      <c r="F126" s="3">
        <f>1</f>
        <v>1</v>
      </c>
      <c r="G126" s="4" t="s">
        <v>9</v>
      </c>
      <c r="H126" s="3">
        <v>-0.13348251656277973</v>
      </c>
      <c r="I126" s="3">
        <v>-0.13852855984685836</v>
      </c>
      <c r="J126" s="3">
        <v>-0.15504687063148073</v>
      </c>
      <c r="K126" s="3">
        <v>-7.8760418193880632E-2</v>
      </c>
    </row>
    <row r="127" spans="1:11" ht="15.6" x14ac:dyDescent="0.3">
      <c r="A127" s="4" t="s">
        <v>9</v>
      </c>
      <c r="B127" s="3">
        <f t="shared" si="10"/>
        <v>1.1449332967217871</v>
      </c>
      <c r="C127" s="3">
        <f t="shared" si="10"/>
        <v>1.1325318665736364</v>
      </c>
      <c r="D127" s="3">
        <f t="shared" si="10"/>
        <v>1.1251393870319495</v>
      </c>
      <c r="E127" s="3">
        <f t="shared" si="10"/>
        <v>1.0483269090797924</v>
      </c>
      <c r="F127" s="3">
        <f>1</f>
        <v>1</v>
      </c>
      <c r="G127" s="4" t="s">
        <v>8</v>
      </c>
      <c r="H127" s="3">
        <v>-0.17962565810291836</v>
      </c>
      <c r="I127" s="3">
        <v>-0.19231967596671251</v>
      </c>
      <c r="J127" s="3">
        <v>-0.20913687148806318</v>
      </c>
      <c r="K127" s="3">
        <v>-9.8959028582483691E-2</v>
      </c>
    </row>
    <row r="128" spans="1:11" ht="15.6" x14ac:dyDescent="0.3">
      <c r="A128" s="4" t="s">
        <v>8</v>
      </c>
      <c r="B128" s="3">
        <f t="shared" si="10"/>
        <v>1.0987901551816486</v>
      </c>
      <c r="C128" s="3">
        <f t="shared" si="10"/>
        <v>1.0787407504537823</v>
      </c>
      <c r="D128" s="3">
        <f t="shared" si="10"/>
        <v>1.0710493861753669</v>
      </c>
      <c r="E128" s="3">
        <f t="shared" si="10"/>
        <v>1.0281282986911893</v>
      </c>
      <c r="F128" s="3">
        <f>1</f>
        <v>1</v>
      </c>
      <c r="G128" s="4" t="s">
        <v>7</v>
      </c>
      <c r="H128" s="3">
        <v>-0.2537606842696703</v>
      </c>
      <c r="I128" s="3">
        <v>-0.22368694677294881</v>
      </c>
      <c r="J128" s="3">
        <v>-0.26501497567383081</v>
      </c>
      <c r="K128" s="3">
        <v>-0.12967740409579565</v>
      </c>
    </row>
    <row r="129" spans="1:11" ht="15.6" x14ac:dyDescent="0.3">
      <c r="A129" s="4" t="s">
        <v>7</v>
      </c>
      <c r="B129" s="3">
        <f t="shared" si="10"/>
        <v>1.0246551290148966</v>
      </c>
      <c r="C129" s="3">
        <f t="shared" si="10"/>
        <v>1.047373479647546</v>
      </c>
      <c r="D129" s="3">
        <f t="shared" si="10"/>
        <v>1.0151712819895993</v>
      </c>
      <c r="E129" s="3">
        <f t="shared" si="10"/>
        <v>0.99740992317787736</v>
      </c>
      <c r="F129" s="3">
        <f>1</f>
        <v>1</v>
      </c>
      <c r="G129" s="4" t="s">
        <v>6</v>
      </c>
      <c r="H129" s="3">
        <v>-0.34793751986529137</v>
      </c>
      <c r="I129" s="3">
        <v>-0.33146020841141871</v>
      </c>
      <c r="J129" s="3">
        <v>-0.34144413395954409</v>
      </c>
      <c r="K129" s="3">
        <v>-0.15880859626546423</v>
      </c>
    </row>
    <row r="130" spans="1:11" ht="15.6" x14ac:dyDescent="0.3">
      <c r="A130" s="4" t="s">
        <v>6</v>
      </c>
      <c r="B130" s="3">
        <f t="shared" si="10"/>
        <v>0.93047829341927546</v>
      </c>
      <c r="C130" s="3">
        <f t="shared" si="10"/>
        <v>0.93960021800907612</v>
      </c>
      <c r="D130" s="3">
        <f t="shared" si="10"/>
        <v>0.9387421237038861</v>
      </c>
      <c r="E130" s="3">
        <f t="shared" si="10"/>
        <v>0.96827873100820883</v>
      </c>
      <c r="F130" s="3">
        <f>1</f>
        <v>1</v>
      </c>
      <c r="G130" s="4" t="s">
        <v>5</v>
      </c>
      <c r="H130" s="3">
        <v>-0.27697989875944151</v>
      </c>
      <c r="I130" s="3">
        <v>-0.32494571407498601</v>
      </c>
      <c r="J130" s="3">
        <v>-0.3376501158538634</v>
      </c>
      <c r="K130" s="3">
        <v>-0.15564702586001256</v>
      </c>
    </row>
    <row r="131" spans="1:11" ht="15.6" x14ac:dyDescent="0.3">
      <c r="A131" s="4" t="s">
        <v>5</v>
      </c>
      <c r="B131" s="3">
        <f t="shared" si="10"/>
        <v>1.0014359145251253</v>
      </c>
      <c r="C131" s="3">
        <f t="shared" si="10"/>
        <v>0.9461147123455087</v>
      </c>
      <c r="D131" s="3">
        <f t="shared" si="10"/>
        <v>0.9425361418095668</v>
      </c>
      <c r="E131" s="3">
        <f t="shared" si="10"/>
        <v>0.97144030141366045</v>
      </c>
      <c r="F131" s="3">
        <f>1</f>
        <v>1</v>
      </c>
      <c r="G131" s="4" t="s">
        <v>4</v>
      </c>
      <c r="H131" s="3">
        <v>-0.34773791971312512</v>
      </c>
      <c r="I131" s="3">
        <v>-0.37096883626554966</v>
      </c>
      <c r="J131" s="3">
        <v>-0.37798423904788353</v>
      </c>
      <c r="K131" s="3">
        <v>-0.17811532857890558</v>
      </c>
    </row>
    <row r="132" spans="1:11" ht="15.6" x14ac:dyDescent="0.3">
      <c r="A132" s="4" t="s">
        <v>4</v>
      </c>
      <c r="B132" s="3">
        <f t="shared" si="10"/>
        <v>0.93067789357144171</v>
      </c>
      <c r="C132" s="3">
        <f t="shared" si="10"/>
        <v>0.90009159015494511</v>
      </c>
      <c r="D132" s="3">
        <f t="shared" si="10"/>
        <v>0.90220201861554661</v>
      </c>
      <c r="E132" s="3">
        <f t="shared" si="10"/>
        <v>0.94897199869476745</v>
      </c>
      <c r="F132" s="3">
        <f>1</f>
        <v>1</v>
      </c>
      <c r="G132" s="4" t="s">
        <v>3</v>
      </c>
      <c r="H132" s="3">
        <v>-0.48178917262398446</v>
      </c>
      <c r="I132" s="3">
        <v>-0.47752688742770549</v>
      </c>
      <c r="J132" s="3">
        <v>-0.45753956059909118</v>
      </c>
      <c r="K132" s="3">
        <v>-0.20161976039671778</v>
      </c>
    </row>
    <row r="133" spans="1:11" ht="15.6" x14ac:dyDescent="0.3">
      <c r="A133" s="4" t="s">
        <v>3</v>
      </c>
      <c r="B133" s="3">
        <f t="shared" si="10"/>
        <v>0.79662664066058242</v>
      </c>
      <c r="C133" s="3">
        <f t="shared" si="10"/>
        <v>0.79353353899278933</v>
      </c>
      <c r="D133" s="3">
        <f t="shared" si="10"/>
        <v>0.82264669706433902</v>
      </c>
      <c r="E133" s="3">
        <f t="shared" si="10"/>
        <v>0.92546756687695519</v>
      </c>
      <c r="F133" s="3">
        <f>1</f>
        <v>1</v>
      </c>
      <c r="G133" s="4" t="s">
        <v>2</v>
      </c>
      <c r="H133" s="3">
        <v>-0.59152079978083405</v>
      </c>
      <c r="I133" s="3">
        <v>-0.55392635568892568</v>
      </c>
      <c r="J133" s="3">
        <v>-0.53084450700836916</v>
      </c>
      <c r="K133" s="3">
        <v>-0.20707207838499062</v>
      </c>
    </row>
    <row r="134" spans="1:11" ht="15.6" x14ac:dyDescent="0.3">
      <c r="A134" s="4" t="s">
        <v>2</v>
      </c>
      <c r="B134" s="3">
        <f>B$125+0.5*H133+0.4*H134+0.1*H135</f>
        <v>0.5663463952628951</v>
      </c>
      <c r="C134" s="3">
        <f>C$125+0.5*I133+0.4*I134+0.1*I135</f>
        <v>0.68785284307161576</v>
      </c>
      <c r="D134" s="3">
        <f>D$125+0.5*J133+0.4*J134+0.1*J135</f>
        <v>0.70780963441414135</v>
      </c>
      <c r="E134" s="3">
        <f>E$125+0.5*K133+0.4*K134+0.1*K135</f>
        <v>0.90652366122530426</v>
      </c>
      <c r="F134" s="3">
        <f>1</f>
        <v>1</v>
      </c>
      <c r="G134" s="4" t="s">
        <v>1</v>
      </c>
      <c r="H134" s="3">
        <v>-0.7997819999659882</v>
      </c>
      <c r="I134" s="3">
        <v>-0.59905012162473781</v>
      </c>
      <c r="J134" s="3">
        <v>-0.59191105519910325</v>
      </c>
      <c r="K134" s="3">
        <v>-0.23452846992538751</v>
      </c>
    </row>
    <row r="135" spans="1:11" ht="15.6" x14ac:dyDescent="0.3">
      <c r="A135" s="4" t="s">
        <v>1</v>
      </c>
      <c r="B135" s="3">
        <f>B$125+H134</f>
        <v>0.47863381331857868</v>
      </c>
      <c r="C135" s="3">
        <f>C$125+I134</f>
        <v>0.67201030479575696</v>
      </c>
      <c r="D135" s="3">
        <f>D$125+J134</f>
        <v>0.68827520246432694</v>
      </c>
      <c r="E135" s="3">
        <f>E$125+K134</f>
        <v>0.89255885734828544</v>
      </c>
      <c r="F135" s="3">
        <f>1</f>
        <v>1</v>
      </c>
      <c r="G135" s="4" t="s">
        <v>0</v>
      </c>
      <c r="H135" s="3">
        <v>-0.96396218144859391</v>
      </c>
      <c r="I135" s="3">
        <v>-0.66624356854521027</v>
      </c>
      <c r="J135" s="3">
        <v>-0.70189947665462893</v>
      </c>
      <c r="K135" s="3">
        <v>-0.23216238885718432</v>
      </c>
    </row>
    <row r="136" spans="1:11" ht="15.6" x14ac:dyDescent="0.3">
      <c r="A136" s="4" t="s">
        <v>0</v>
      </c>
      <c r="B136" s="3">
        <f>MAX(B125+H135,0.2)</f>
        <v>0.31445363183597297</v>
      </c>
      <c r="C136" s="3">
        <f>MAX(C125+I135,0.2)</f>
        <v>0.6048168578752845</v>
      </c>
      <c r="D136" s="3">
        <f>MAX(D125+J135,0.2)</f>
        <v>0.57828678100880127</v>
      </c>
      <c r="E136" s="3">
        <f>MAX(E125+K135,0.2)</f>
        <v>0.89492493841648868</v>
      </c>
      <c r="F136" s="3">
        <f>1</f>
        <v>1</v>
      </c>
    </row>
    <row r="137" spans="1:11" ht="15" thickBot="1" x14ac:dyDescent="0.35">
      <c r="B137" s="2"/>
      <c r="C137" s="2"/>
      <c r="D137" s="2"/>
      <c r="E137" s="2"/>
    </row>
    <row r="138" spans="1:11" ht="16.8" thickTop="1" thickBot="1" x14ac:dyDescent="0.35">
      <c r="A138" s="6"/>
      <c r="B138" s="11" t="s">
        <v>17</v>
      </c>
      <c r="C138" s="12"/>
      <c r="D138" s="12"/>
      <c r="E138" s="12"/>
      <c r="G138" s="6"/>
      <c r="H138" s="11" t="s">
        <v>16</v>
      </c>
      <c r="I138" s="12"/>
      <c r="J138" s="12"/>
      <c r="K138" s="12"/>
    </row>
    <row r="139" spans="1:11" ht="30.6" thickTop="1" x14ac:dyDescent="0.3">
      <c r="A139" s="4" t="s">
        <v>42</v>
      </c>
      <c r="B139" s="5" t="s">
        <v>15</v>
      </c>
      <c r="C139" s="5" t="s">
        <v>14</v>
      </c>
      <c r="D139" s="5" t="s">
        <v>13</v>
      </c>
      <c r="E139" s="5" t="s">
        <v>12</v>
      </c>
      <c r="G139" s="4"/>
      <c r="H139" s="5" t="s">
        <v>15</v>
      </c>
      <c r="I139" s="5" t="s">
        <v>14</v>
      </c>
      <c r="J139" s="5" t="s">
        <v>13</v>
      </c>
      <c r="K139" s="5" t="s">
        <v>12</v>
      </c>
    </row>
    <row r="140" spans="1:11" ht="15.6" x14ac:dyDescent="0.3">
      <c r="A140" s="4" t="s">
        <v>11</v>
      </c>
      <c r="B140" s="3">
        <f>1-(SUM(H140:H147)+0.5*H148+0.4*H149+0.1*H150)/10</f>
        <v>1.0184698203158855</v>
      </c>
      <c r="C140" s="3">
        <f>1-(SUM(I140:I147)+0.5*I148+0.4*I149+0.1*I150)/10</f>
        <v>0.99946354958964445</v>
      </c>
      <c r="D140" s="3">
        <f>1-(SUM(J140:J147)+0.5*J148+0.4*J149+0.1*J150)/10</f>
        <v>1.0064017452271565</v>
      </c>
      <c r="E140" s="3">
        <f>1-(SUM(K140:K147)+0.5*K148+0.4*K149+0.1*K150)/10</f>
        <v>0.90164151629997924</v>
      </c>
      <c r="F140" s="3">
        <f>1</f>
        <v>1</v>
      </c>
      <c r="G140" s="4" t="s">
        <v>10</v>
      </c>
      <c r="H140" s="3">
        <v>7.2442261469234326E-2</v>
      </c>
      <c r="I140" s="3">
        <v>3.9280246361566649E-2</v>
      </c>
      <c r="J140" s="3">
        <v>2.7436576881419109E-2</v>
      </c>
      <c r="K140" s="3">
        <v>5.3794872055786418E-2</v>
      </c>
    </row>
    <row r="141" spans="1:11" ht="15.6" x14ac:dyDescent="0.3">
      <c r="A141" s="4" t="s">
        <v>10</v>
      </c>
      <c r="B141" s="3">
        <f t="shared" ref="B141:E148" si="11">B$140+H140</f>
        <v>1.0909120817851199</v>
      </c>
      <c r="C141" s="3">
        <f t="shared" si="11"/>
        <v>1.0387437959512111</v>
      </c>
      <c r="D141" s="3">
        <f t="shared" si="11"/>
        <v>1.0338383221085756</v>
      </c>
      <c r="E141" s="3">
        <f t="shared" si="11"/>
        <v>0.95543638835576561</v>
      </c>
      <c r="F141" s="3">
        <f>1</f>
        <v>1</v>
      </c>
      <c r="G141" s="4" t="s">
        <v>9</v>
      </c>
      <c r="H141" s="3">
        <v>4.1394286267599098E-2</v>
      </c>
      <c r="I141" s="3">
        <v>3.2321317454629024E-2</v>
      </c>
      <c r="J141" s="3">
        <v>1.230030801872147E-2</v>
      </c>
      <c r="K141" s="3">
        <v>8.0135299027686194E-2</v>
      </c>
    </row>
    <row r="142" spans="1:11" ht="15.6" x14ac:dyDescent="0.3">
      <c r="A142" s="4" t="s">
        <v>9</v>
      </c>
      <c r="B142" s="3">
        <f t="shared" si="11"/>
        <v>1.0598641065834846</v>
      </c>
      <c r="C142" s="3">
        <f t="shared" si="11"/>
        <v>1.0317848670442735</v>
      </c>
      <c r="D142" s="3">
        <f t="shared" si="11"/>
        <v>1.0187020532458779</v>
      </c>
      <c r="E142" s="3">
        <f t="shared" si="11"/>
        <v>0.98177681532766548</v>
      </c>
      <c r="F142" s="3">
        <f>1</f>
        <v>1</v>
      </c>
      <c r="G142" s="4" t="s">
        <v>8</v>
      </c>
      <c r="H142" s="3">
        <v>2.468320884491013E-2</v>
      </c>
      <c r="I142" s="3">
        <v>8.6944038333096486E-3</v>
      </c>
      <c r="J142" s="3">
        <v>-1.1875327732083121E-2</v>
      </c>
      <c r="K142" s="3">
        <v>6.294868774098579E-2</v>
      </c>
    </row>
    <row r="143" spans="1:11" ht="15.6" x14ac:dyDescent="0.3">
      <c r="A143" s="4" t="s">
        <v>8</v>
      </c>
      <c r="B143" s="3">
        <f t="shared" si="11"/>
        <v>1.0431530291607956</v>
      </c>
      <c r="C143" s="3">
        <f t="shared" si="11"/>
        <v>1.0081579534229541</v>
      </c>
      <c r="D143" s="3">
        <f t="shared" si="11"/>
        <v>0.99452641749507342</v>
      </c>
      <c r="E143" s="3">
        <f t="shared" si="11"/>
        <v>0.96459020404096507</v>
      </c>
      <c r="F143" s="3">
        <f>1</f>
        <v>1</v>
      </c>
      <c r="G143" s="4" t="s">
        <v>7</v>
      </c>
      <c r="H143" s="3">
        <v>-3.3813451277274739E-2</v>
      </c>
      <c r="I143" s="3">
        <v>3.3072676351329357E-2</v>
      </c>
      <c r="J143" s="3">
        <v>-5.6850574724082309E-3</v>
      </c>
      <c r="K143" s="3">
        <v>8.5084241712425374E-2</v>
      </c>
    </row>
    <row r="144" spans="1:11" ht="15.6" x14ac:dyDescent="0.3">
      <c r="A144" s="4" t="s">
        <v>7</v>
      </c>
      <c r="B144" s="3">
        <f t="shared" si="11"/>
        <v>0.98465636903861076</v>
      </c>
      <c r="C144" s="3">
        <f t="shared" si="11"/>
        <v>1.0325362259409738</v>
      </c>
      <c r="D144" s="3">
        <f t="shared" si="11"/>
        <v>1.0007166877547482</v>
      </c>
      <c r="E144" s="3">
        <f t="shared" si="11"/>
        <v>0.98672575801240459</v>
      </c>
      <c r="F144" s="3">
        <f>1</f>
        <v>1</v>
      </c>
      <c r="G144" s="4" t="s">
        <v>6</v>
      </c>
      <c r="H144" s="3">
        <v>-3.738291053446087E-2</v>
      </c>
      <c r="I144" s="3">
        <v>4.403065541860182E-3</v>
      </c>
      <c r="J144" s="3">
        <v>-2.1709480519213252E-2</v>
      </c>
      <c r="K144" s="3">
        <v>8.9791085355472103E-2</v>
      </c>
    </row>
    <row r="145" spans="1:11" ht="15.6" x14ac:dyDescent="0.3">
      <c r="A145" s="4" t="s">
        <v>6</v>
      </c>
      <c r="B145" s="3">
        <f t="shared" si="11"/>
        <v>0.98108690978142465</v>
      </c>
      <c r="C145" s="3">
        <f t="shared" si="11"/>
        <v>1.0038666151315045</v>
      </c>
      <c r="D145" s="3">
        <f t="shared" si="11"/>
        <v>0.98469226470794324</v>
      </c>
      <c r="E145" s="3">
        <f t="shared" si="11"/>
        <v>0.99143260165545133</v>
      </c>
      <c r="F145" s="3">
        <f>1</f>
        <v>1</v>
      </c>
      <c r="G145" s="4" t="s">
        <v>5</v>
      </c>
      <c r="H145" s="3">
        <v>6.4732835007224945E-2</v>
      </c>
      <c r="I145" s="3">
        <v>1.211681442676678E-2</v>
      </c>
      <c r="J145" s="3">
        <v>-2.2329245029751907E-2</v>
      </c>
      <c r="K145" s="3">
        <v>0.10478580787403749</v>
      </c>
    </row>
    <row r="146" spans="1:11" ht="15.6" x14ac:dyDescent="0.3">
      <c r="A146" s="4" t="s">
        <v>5</v>
      </c>
      <c r="B146" s="3">
        <f t="shared" si="11"/>
        <v>1.0832026553231104</v>
      </c>
      <c r="C146" s="3">
        <f t="shared" si="11"/>
        <v>1.0115803640164112</v>
      </c>
      <c r="D146" s="3">
        <f t="shared" si="11"/>
        <v>0.98407250019740466</v>
      </c>
      <c r="E146" s="3">
        <f t="shared" si="11"/>
        <v>1.0064273241740167</v>
      </c>
      <c r="F146" s="3">
        <f>1</f>
        <v>1</v>
      </c>
      <c r="G146" s="4" t="s">
        <v>4</v>
      </c>
      <c r="H146" s="3">
        <v>4.1519384669003713E-2</v>
      </c>
      <c r="I146" s="3">
        <v>5.0461976756695316E-2</v>
      </c>
      <c r="J146" s="3">
        <v>1.5544695097312601E-2</v>
      </c>
      <c r="K146" s="3">
        <v>0.15316670328341542</v>
      </c>
    </row>
    <row r="147" spans="1:11" ht="15.6" x14ac:dyDescent="0.3">
      <c r="A147" s="4" t="s">
        <v>4</v>
      </c>
      <c r="B147" s="3">
        <f t="shared" si="11"/>
        <v>1.0599892049848891</v>
      </c>
      <c r="C147" s="3">
        <f t="shared" si="11"/>
        <v>1.0499255263463398</v>
      </c>
      <c r="D147" s="3">
        <f t="shared" si="11"/>
        <v>1.0219464403244691</v>
      </c>
      <c r="E147" s="3">
        <f t="shared" si="11"/>
        <v>1.0548082195833945</v>
      </c>
      <c r="F147" s="3">
        <f>1</f>
        <v>1</v>
      </c>
      <c r="G147" s="4" t="s">
        <v>3</v>
      </c>
      <c r="H147" s="3">
        <v>-6.6409564701835219E-2</v>
      </c>
      <c r="I147" s="3">
        <v>-1.2370703419791466E-2</v>
      </c>
      <c r="J147" s="3">
        <v>8.9789069215310373E-3</v>
      </c>
      <c r="K147" s="3">
        <v>0.1731337551488237</v>
      </c>
    </row>
    <row r="148" spans="1:11" ht="15.6" x14ac:dyDescent="0.3">
      <c r="A148" s="4" t="s">
        <v>3</v>
      </c>
      <c r="B148" s="3">
        <f t="shared" si="11"/>
        <v>0.95206025561405028</v>
      </c>
      <c r="C148" s="3">
        <f t="shared" si="11"/>
        <v>0.98709284616985293</v>
      </c>
      <c r="D148" s="3">
        <f t="shared" si="11"/>
        <v>1.0153806521486877</v>
      </c>
      <c r="E148" s="3">
        <f t="shared" si="11"/>
        <v>1.074775271448803</v>
      </c>
      <c r="F148" s="3">
        <f>1</f>
        <v>1</v>
      </c>
      <c r="G148" s="4" t="s">
        <v>2</v>
      </c>
      <c r="H148" s="3">
        <v>-0.15778333235894271</v>
      </c>
      <c r="I148" s="3">
        <v>-0.11914414179693919</v>
      </c>
      <c r="J148" s="3">
        <v>-4.4244697496658214E-2</v>
      </c>
      <c r="K148" s="3">
        <v>0.18343994364814159</v>
      </c>
    </row>
    <row r="149" spans="1:11" ht="15.6" x14ac:dyDescent="0.3">
      <c r="A149" s="4" t="s">
        <v>2</v>
      </c>
      <c r="B149" s="3">
        <f>B$140+0.5*H148+0.4*H149+0.1*H150</f>
        <v>0.72660556741262783</v>
      </c>
      <c r="C149" s="3">
        <f>C$140+0.5*I148+0.4*I149+0.1*I150</f>
        <v>0.83684825638683435</v>
      </c>
      <c r="D149" s="3">
        <f>D$140+0.5*J148+0.4*J149+0.1*J150</f>
        <v>0.93972291679006403</v>
      </c>
      <c r="E149" s="3">
        <f>E$140+0.5*K148+0.4*K149+0.1*K150</f>
        <v>1.0823859011015549</v>
      </c>
      <c r="F149" s="3">
        <f>1</f>
        <v>1</v>
      </c>
      <c r="G149" s="4" t="s">
        <v>1</v>
      </c>
      <c r="H149" s="3">
        <v>-0.37221306572506596</v>
      </c>
      <c r="I149" s="3">
        <v>-0.19185012603489429</v>
      </c>
      <c r="J149" s="3">
        <v>-7.0429772679726083E-2</v>
      </c>
      <c r="K149" s="3">
        <v>0.18739586533592406</v>
      </c>
    </row>
    <row r="150" spans="1:11" ht="15.6" x14ac:dyDescent="0.3">
      <c r="A150" s="4" t="s">
        <v>1</v>
      </c>
      <c r="B150" s="3">
        <f>B$140+H149</f>
        <v>0.64625675459081955</v>
      </c>
      <c r="C150" s="3">
        <f>C$140+I149</f>
        <v>0.80761342355475019</v>
      </c>
      <c r="D150" s="3">
        <f>D$140+J149</f>
        <v>0.93597197254743048</v>
      </c>
      <c r="E150" s="3">
        <f>E$140+K149</f>
        <v>1.0890373816359034</v>
      </c>
      <c r="F150" s="3">
        <f>1</f>
        <v>1</v>
      </c>
      <c r="G150" s="4" t="s">
        <v>0</v>
      </c>
      <c r="H150" s="3">
        <v>-0.64087360433759843</v>
      </c>
      <c r="I150" s="3">
        <v>-0.26303171890382787</v>
      </c>
      <c r="J150" s="3">
        <v>-0.16384570616872995</v>
      </c>
      <c r="K150" s="3">
        <v>0.14066066843135064</v>
      </c>
    </row>
    <row r="151" spans="1:11" ht="15.6" x14ac:dyDescent="0.3">
      <c r="A151" s="4" t="s">
        <v>0</v>
      </c>
      <c r="B151" s="3">
        <f>MAX(B140+H150,0.2)</f>
        <v>0.37759621597828708</v>
      </c>
      <c r="C151" s="3">
        <f>MAX(C140+I150,0.2)</f>
        <v>0.73643183068581664</v>
      </c>
      <c r="D151" s="3">
        <f>MAX(D140+J150,0.2)</f>
        <v>0.84255603905842658</v>
      </c>
      <c r="E151" s="3">
        <f>MAX(E140+K150,0.2)</f>
        <v>1.0423021847313299</v>
      </c>
      <c r="F151" s="3">
        <f>1</f>
        <v>1</v>
      </c>
    </row>
    <row r="152" spans="1:11" ht="16.2" thickBot="1" x14ac:dyDescent="0.35">
      <c r="A152" s="4"/>
      <c r="B152" s="3"/>
      <c r="C152" s="3"/>
      <c r="D152" s="3"/>
      <c r="E152" s="3"/>
      <c r="F152" s="3"/>
    </row>
    <row r="153" spans="1:11" ht="16.8" thickTop="1" thickBot="1" x14ac:dyDescent="0.35">
      <c r="A153" s="6"/>
      <c r="B153" s="11" t="s">
        <v>17</v>
      </c>
      <c r="C153" s="12"/>
      <c r="D153" s="12"/>
      <c r="E153" s="12"/>
      <c r="G153" s="6"/>
      <c r="H153" s="11" t="s">
        <v>16</v>
      </c>
      <c r="I153" s="12"/>
      <c r="J153" s="12"/>
      <c r="K153" s="12"/>
    </row>
    <row r="154" spans="1:11" ht="30.6" thickTop="1" x14ac:dyDescent="0.3">
      <c r="A154" s="4" t="s">
        <v>32</v>
      </c>
      <c r="B154" s="5" t="s">
        <v>15</v>
      </c>
      <c r="C154" s="5" t="s">
        <v>14</v>
      </c>
      <c r="D154" s="5" t="s">
        <v>13</v>
      </c>
      <c r="E154" s="5" t="s">
        <v>12</v>
      </c>
      <c r="G154" s="4"/>
      <c r="H154" s="5" t="s">
        <v>15</v>
      </c>
      <c r="I154" s="5" t="s">
        <v>14</v>
      </c>
      <c r="J154" s="5" t="s">
        <v>13</v>
      </c>
      <c r="K154" s="5" t="s">
        <v>12</v>
      </c>
    </row>
    <row r="155" spans="1:11" ht="15.6" x14ac:dyDescent="0.3">
      <c r="A155" s="4" t="s">
        <v>11</v>
      </c>
      <c r="B155" s="3">
        <f>1-(SUM(H155:H162)+0.5*H163+0.4*H164+0.1*H165)/10</f>
        <v>1.0147582511269559</v>
      </c>
      <c r="C155" s="3">
        <f>1-(SUM(I155:I162)+0.5*I163+0.4*I164+0.1*I165)/10</f>
        <v>1.0266815702483647</v>
      </c>
      <c r="D155" s="3">
        <f>1-(SUM(J155:J162)+0.5*J163+0.4*J164+0.1*J165)/10</f>
        <v>1.0135828263315634</v>
      </c>
      <c r="E155" s="3">
        <f>1-(SUM(K155:K162)+0.5*K163+0.4*K164+0.1*K165)/10</f>
        <v>1.0692926195440886</v>
      </c>
      <c r="F155" s="3">
        <f>1</f>
        <v>1</v>
      </c>
      <c r="G155" s="4" t="s">
        <v>10</v>
      </c>
      <c r="H155" s="3">
        <v>-4.9230400273654731E-2</v>
      </c>
      <c r="I155" s="3">
        <v>-3.0437258297601896E-2</v>
      </c>
      <c r="J155" s="3">
        <v>-1.1640861795187311E-2</v>
      </c>
      <c r="K155" s="3">
        <v>-2.2102388273560255E-2</v>
      </c>
    </row>
    <row r="156" spans="1:11" ht="15.6" x14ac:dyDescent="0.3">
      <c r="A156" s="4" t="s">
        <v>10</v>
      </c>
      <c r="B156" s="3">
        <f t="shared" ref="B156:E163" si="12">B$155+H155</f>
        <v>0.96552785085330117</v>
      </c>
      <c r="C156" s="3">
        <f t="shared" si="12"/>
        <v>0.9962443119507628</v>
      </c>
      <c r="D156" s="3">
        <f t="shared" si="12"/>
        <v>1.0019419645363761</v>
      </c>
      <c r="E156" s="3">
        <f t="shared" si="12"/>
        <v>1.0471902312705283</v>
      </c>
      <c r="F156" s="3">
        <f>1</f>
        <v>1</v>
      </c>
      <c r="G156" s="4" t="s">
        <v>9</v>
      </c>
      <c r="H156" s="3">
        <v>-2.5470142482529917E-2</v>
      </c>
      <c r="I156" s="3">
        <v>-9.3728833436470919E-3</v>
      </c>
      <c r="J156" s="3">
        <v>8.1289986211537171E-3</v>
      </c>
      <c r="K156" s="3">
        <v>-2.0917633183383265E-2</v>
      </c>
    </row>
    <row r="157" spans="1:11" ht="15.6" x14ac:dyDescent="0.3">
      <c r="A157" s="4" t="s">
        <v>9</v>
      </c>
      <c r="B157" s="3">
        <f t="shared" si="12"/>
        <v>0.98928810864442607</v>
      </c>
      <c r="C157" s="3">
        <f t="shared" si="12"/>
        <v>1.0173086869047177</v>
      </c>
      <c r="D157" s="3">
        <f t="shared" si="12"/>
        <v>1.0217118249527171</v>
      </c>
      <c r="E157" s="3">
        <f t="shared" si="12"/>
        <v>1.0483749863607053</v>
      </c>
      <c r="F157" s="3">
        <f>1</f>
        <v>1</v>
      </c>
      <c r="G157" s="4" t="s">
        <v>8</v>
      </c>
      <c r="H157" s="3">
        <v>-1.1803957778577711E-2</v>
      </c>
      <c r="I157" s="3">
        <v>9.86696266489096E-3</v>
      </c>
      <c r="J157" s="3">
        <v>2.5772545720564987E-2</v>
      </c>
      <c r="K157" s="3">
        <v>-1.6722721728597505E-2</v>
      </c>
    </row>
    <row r="158" spans="1:11" ht="15.6" x14ac:dyDescent="0.3">
      <c r="A158" s="4" t="s">
        <v>8</v>
      </c>
      <c r="B158" s="3">
        <f t="shared" si="12"/>
        <v>1.0029542933483782</v>
      </c>
      <c r="C158" s="3">
        <f t="shared" si="12"/>
        <v>1.0365485329132558</v>
      </c>
      <c r="D158" s="3">
        <f t="shared" si="12"/>
        <v>1.0393553720521285</v>
      </c>
      <c r="E158" s="3">
        <f t="shared" si="12"/>
        <v>1.0525698978154912</v>
      </c>
      <c r="F158" s="3">
        <f>1</f>
        <v>1</v>
      </c>
      <c r="G158" s="4" t="s">
        <v>7</v>
      </c>
      <c r="H158" s="3">
        <v>1.4441832005111148E-2</v>
      </c>
      <c r="I158" s="3">
        <v>-2.3955173211557598E-3</v>
      </c>
      <c r="J158" s="3">
        <v>2.5825334572572984E-2</v>
      </c>
      <c r="K158" s="3">
        <v>-2.5951309690497602E-2</v>
      </c>
    </row>
    <row r="159" spans="1:11" ht="15.6" x14ac:dyDescent="0.3">
      <c r="A159" s="4" t="s">
        <v>7</v>
      </c>
      <c r="B159" s="3">
        <f t="shared" si="12"/>
        <v>1.0292000831320671</v>
      </c>
      <c r="C159" s="3">
        <f t="shared" si="12"/>
        <v>1.0242860529272089</v>
      </c>
      <c r="D159" s="3">
        <f t="shared" si="12"/>
        <v>1.0394081609041363</v>
      </c>
      <c r="E159" s="3">
        <f t="shared" si="12"/>
        <v>1.0433413098535911</v>
      </c>
      <c r="F159" s="3">
        <f>1</f>
        <v>1</v>
      </c>
      <c r="G159" s="4" t="s">
        <v>6</v>
      </c>
      <c r="H159" s="3">
        <v>4.9611614267752964E-2</v>
      </c>
      <c r="I159" s="3">
        <v>4.3784640640266714E-2</v>
      </c>
      <c r="J159" s="3">
        <v>5.2241392803087691E-2</v>
      </c>
      <c r="K159" s="3">
        <v>-2.5719601437280869E-2</v>
      </c>
    </row>
    <row r="160" spans="1:11" ht="15.6" x14ac:dyDescent="0.3">
      <c r="A160" s="4" t="s">
        <v>6</v>
      </c>
      <c r="B160" s="3">
        <f t="shared" si="12"/>
        <v>1.0643698653947089</v>
      </c>
      <c r="C160" s="3">
        <f t="shared" si="12"/>
        <v>1.0704662108886314</v>
      </c>
      <c r="D160" s="3">
        <f t="shared" si="12"/>
        <v>1.065824219134651</v>
      </c>
      <c r="E160" s="3">
        <f t="shared" si="12"/>
        <v>1.0435730181068077</v>
      </c>
      <c r="F160" s="3">
        <f>1</f>
        <v>1</v>
      </c>
      <c r="G160" s="4" t="s">
        <v>5</v>
      </c>
      <c r="H160" s="3">
        <v>-8.1482423482331454E-3</v>
      </c>
      <c r="I160" s="3">
        <v>1.5142175794264703E-2</v>
      </c>
      <c r="J160" s="3">
        <v>2.2695516768908779E-2</v>
      </c>
      <c r="K160" s="3">
        <v>-5.2395480866724742E-2</v>
      </c>
    </row>
    <row r="161" spans="1:11" ht="15.6" x14ac:dyDescent="0.3">
      <c r="A161" s="4" t="s">
        <v>5</v>
      </c>
      <c r="B161" s="3">
        <f t="shared" si="12"/>
        <v>1.0066100087787229</v>
      </c>
      <c r="C161" s="3">
        <f t="shared" si="12"/>
        <v>1.0418237460426294</v>
      </c>
      <c r="D161" s="3">
        <f t="shared" si="12"/>
        <v>1.0362783431004721</v>
      </c>
      <c r="E161" s="3">
        <f t="shared" si="12"/>
        <v>1.016897138677364</v>
      </c>
      <c r="F161" s="3">
        <f>1</f>
        <v>1</v>
      </c>
      <c r="G161" s="4" t="s">
        <v>4</v>
      </c>
      <c r="H161" s="3">
        <v>-2.3056138156185024E-2</v>
      </c>
      <c r="I161" s="3">
        <v>-2.6390809128168193E-2</v>
      </c>
      <c r="J161" s="3">
        <v>-2.2973209493437022E-2</v>
      </c>
      <c r="K161" s="3">
        <v>-0.10377172640464633</v>
      </c>
    </row>
    <row r="162" spans="1:11" ht="15.6" x14ac:dyDescent="0.3">
      <c r="A162" s="4" t="s">
        <v>4</v>
      </c>
      <c r="B162" s="3">
        <f t="shared" si="12"/>
        <v>0.99170211297077093</v>
      </c>
      <c r="C162" s="3">
        <f t="shared" si="12"/>
        <v>1.0002907611201965</v>
      </c>
      <c r="D162" s="3">
        <f t="shared" si="12"/>
        <v>0.99060961683812632</v>
      </c>
      <c r="E162" s="3">
        <f t="shared" si="12"/>
        <v>0.96552089313944234</v>
      </c>
      <c r="F162" s="3">
        <f>1</f>
        <v>1</v>
      </c>
      <c r="G162" s="4" t="s">
        <v>3</v>
      </c>
      <c r="H162" s="3">
        <v>-9.3329222789314114E-3</v>
      </c>
      <c r="I162" s="3">
        <v>-4.044380520623081E-2</v>
      </c>
      <c r="J162" s="3">
        <v>-5.3782860766646179E-2</v>
      </c>
      <c r="K162" s="3">
        <v>-0.13923503572268978</v>
      </c>
    </row>
    <row r="163" spans="1:11" ht="15.6" x14ac:dyDescent="0.3">
      <c r="A163" s="4" t="s">
        <v>3</v>
      </c>
      <c r="B163" s="3">
        <f t="shared" si="12"/>
        <v>1.0054253288480246</v>
      </c>
      <c r="C163" s="3">
        <f t="shared" si="12"/>
        <v>0.9862377650421339</v>
      </c>
      <c r="D163" s="3">
        <f t="shared" si="12"/>
        <v>0.9597999655649172</v>
      </c>
      <c r="E163" s="3">
        <f t="shared" si="12"/>
        <v>0.9300575838213988</v>
      </c>
      <c r="F163" s="3">
        <f>1</f>
        <v>1</v>
      </c>
      <c r="G163" s="4" t="s">
        <v>2</v>
      </c>
      <c r="H163" s="3">
        <v>-5.2132384518737349E-2</v>
      </c>
      <c r="I163" s="3">
        <v>-0.11140681006919824</v>
      </c>
      <c r="J163" s="3">
        <v>-0.10869191970282306</v>
      </c>
      <c r="K163" s="3">
        <v>-0.21670749482193685</v>
      </c>
    </row>
    <row r="164" spans="1:11" ht="15.6" x14ac:dyDescent="0.3">
      <c r="A164" s="4" t="s">
        <v>2</v>
      </c>
      <c r="B164" s="3">
        <f>B$155+0.5*H163+0.4*H164+0.1*H165</f>
        <v>0.93016409690264434</v>
      </c>
      <c r="C164" s="3">
        <f>C$155+0.5*I163+0.4*I164+0.1*I165</f>
        <v>0.80011236196209801</v>
      </c>
      <c r="D164" s="3">
        <f>D$155+0.5*J163+0.4*J164+0.1*J165</f>
        <v>0.83148770658491133</v>
      </c>
      <c r="E164" s="3">
        <f>E$155+0.5*K163+0.4*K164+0.1*K165</f>
        <v>0.78318232141058364</v>
      </c>
      <c r="F164" s="3">
        <f>1</f>
        <v>1</v>
      </c>
      <c r="G164" s="4" t="s">
        <v>1</v>
      </c>
      <c r="H164" s="3">
        <v>-7.8659708231898898E-2</v>
      </c>
      <c r="I164" s="3">
        <v>-0.26566117755553476</v>
      </c>
      <c r="J164" s="3">
        <v>-0.18943133418142979</v>
      </c>
      <c r="K164" s="3">
        <v>-0.29262965587902934</v>
      </c>
    </row>
    <row r="165" spans="1:11" ht="15.6" x14ac:dyDescent="0.3">
      <c r="A165" s="4" t="s">
        <v>1</v>
      </c>
      <c r="B165" s="3">
        <f>B$155+H164</f>
        <v>0.93609854289505701</v>
      </c>
      <c r="C165" s="3">
        <f>MAX(C155+I164,0.15)</f>
        <v>0.76102039269282995</v>
      </c>
      <c r="D165" s="3">
        <f>D$155+J164</f>
        <v>0.82415149215013361</v>
      </c>
      <c r="E165" s="3">
        <f>E$155+K164</f>
        <v>0.77666296366505927</v>
      </c>
      <c r="F165" s="3">
        <f>1</f>
        <v>1</v>
      </c>
      <c r="G165" s="4" t="s">
        <v>0</v>
      </c>
      <c r="H165" s="3">
        <v>-0.27064078672183417</v>
      </c>
      <c r="I165" s="3">
        <v>-0.64601332229453579</v>
      </c>
      <c r="J165" s="3">
        <v>-0.51976626222668665</v>
      </c>
      <c r="K165" s="3">
        <v>-0.60704688370924875</v>
      </c>
    </row>
    <row r="166" spans="1:11" ht="15.6" x14ac:dyDescent="0.3">
      <c r="A166" s="4" t="s">
        <v>0</v>
      </c>
      <c r="B166" s="3">
        <f>MAX(B155+H165,0.2)</f>
        <v>0.74411746440512183</v>
      </c>
      <c r="C166" s="3">
        <f>MAX(C155+I165,0.12)</f>
        <v>0.38066824795382892</v>
      </c>
      <c r="D166" s="3">
        <f>MAX(D155+J165,0.12)</f>
        <v>0.49381656410487673</v>
      </c>
      <c r="E166" s="3">
        <f>MAX(E155+K165,0.2)</f>
        <v>0.46224573583483985</v>
      </c>
      <c r="F166" s="3">
        <f>1</f>
        <v>1</v>
      </c>
    </row>
    <row r="167" spans="1:11" ht="16.2" thickBot="1" x14ac:dyDescent="0.35">
      <c r="A167" s="4"/>
      <c r="B167" s="3"/>
      <c r="C167" s="3"/>
      <c r="D167" s="3"/>
      <c r="E167" s="3"/>
      <c r="F167" s="3"/>
    </row>
    <row r="168" spans="1:11" ht="16.8" thickTop="1" thickBot="1" x14ac:dyDescent="0.35">
      <c r="A168" s="6"/>
      <c r="B168" s="11" t="s">
        <v>17</v>
      </c>
      <c r="C168" s="12"/>
      <c r="D168" s="12"/>
      <c r="E168" s="12"/>
      <c r="G168" s="6"/>
      <c r="H168" s="11" t="s">
        <v>16</v>
      </c>
      <c r="I168" s="12"/>
      <c r="J168" s="12"/>
      <c r="K168" s="12"/>
    </row>
    <row r="169" spans="1:11" ht="30.6" thickTop="1" x14ac:dyDescent="0.3">
      <c r="A169" s="4" t="s">
        <v>33</v>
      </c>
      <c r="B169" s="5" t="s">
        <v>15</v>
      </c>
      <c r="C169" s="5" t="s">
        <v>14</v>
      </c>
      <c r="D169" s="5" t="s">
        <v>13</v>
      </c>
      <c r="E169" s="5" t="s">
        <v>12</v>
      </c>
      <c r="G169" s="4"/>
      <c r="H169" s="5" t="s">
        <v>15</v>
      </c>
      <c r="I169" s="5" t="s">
        <v>14</v>
      </c>
      <c r="J169" s="5" t="s">
        <v>13</v>
      </c>
      <c r="K169" s="5" t="s">
        <v>12</v>
      </c>
    </row>
    <row r="170" spans="1:11" ht="15.6" x14ac:dyDescent="0.3">
      <c r="A170" s="4" t="s">
        <v>11</v>
      </c>
      <c r="B170" s="3">
        <f>1-(SUM(H170:H177)+0.5*H178+0.4*H179+0.1*H180)/10</f>
        <v>0.76557760216864179</v>
      </c>
      <c r="C170" s="3">
        <f>1-(SUM(I170:I177)+0.5*I178+0.4*I179+0.1*I180)/10</f>
        <v>0.76872648419401646</v>
      </c>
      <c r="D170" s="3">
        <f>1-(SUM(J170:J177)+0.5*J178+0.4*J179+0.1*J180)/10</f>
        <v>0.79073481995220107</v>
      </c>
      <c r="E170" s="3">
        <f>1-(SUM(K170:K177)+0.5*K178+0.4*K179+0.1*K180)/10</f>
        <v>0.86316753911668498</v>
      </c>
      <c r="F170" s="3">
        <f>1</f>
        <v>1</v>
      </c>
      <c r="G170" s="4" t="s">
        <v>10</v>
      </c>
      <c r="H170" s="3">
        <v>8.6908441535346964E-2</v>
      </c>
      <c r="I170" s="3">
        <v>8.6452247195723739E-2</v>
      </c>
      <c r="J170" s="3">
        <v>7.9739218839643286E-2</v>
      </c>
      <c r="K170" s="3">
        <v>5.5701347999622931E-2</v>
      </c>
    </row>
    <row r="171" spans="1:11" ht="15.6" x14ac:dyDescent="0.3">
      <c r="A171" s="4" t="s">
        <v>10</v>
      </c>
      <c r="B171" s="3">
        <f t="shared" ref="B171:B178" si="13">B$170+H170</f>
        <v>0.85248604370398873</v>
      </c>
      <c r="C171" s="3">
        <f>C$170+I170-0.02</f>
        <v>0.83517873138974019</v>
      </c>
      <c r="D171" s="3">
        <f t="shared" ref="D171:E178" si="14">D$170+J170</f>
        <v>0.87047403879184437</v>
      </c>
      <c r="E171" s="3">
        <f t="shared" si="14"/>
        <v>0.91886888711630788</v>
      </c>
      <c r="F171" s="3">
        <f>1</f>
        <v>1</v>
      </c>
      <c r="G171" s="4" t="s">
        <v>9</v>
      </c>
      <c r="H171" s="3">
        <v>0.12872992697166674</v>
      </c>
      <c r="I171" s="3">
        <v>0.11616009244828557</v>
      </c>
      <c r="J171" s="3">
        <v>0.10717281309710876</v>
      </c>
      <c r="K171" s="3">
        <v>7.1801728337361467E-2</v>
      </c>
    </row>
    <row r="172" spans="1:11" ht="15.6" x14ac:dyDescent="0.3">
      <c r="A172" s="4" t="s">
        <v>9</v>
      </c>
      <c r="B172" s="3">
        <f t="shared" si="13"/>
        <v>0.89430752914030853</v>
      </c>
      <c r="C172" s="3">
        <f>C$170+I171-0.02</f>
        <v>0.86488657664230195</v>
      </c>
      <c r="D172" s="3">
        <f t="shared" si="14"/>
        <v>0.89790763304930987</v>
      </c>
      <c r="E172" s="3">
        <f t="shared" si="14"/>
        <v>0.9349692674540464</v>
      </c>
      <c r="F172" s="3">
        <f>1</f>
        <v>1</v>
      </c>
      <c r="G172" s="4" t="s">
        <v>8</v>
      </c>
      <c r="H172" s="3">
        <v>0.15335001226656117</v>
      </c>
      <c r="I172" s="3">
        <v>0.14431597885912739</v>
      </c>
      <c r="J172" s="3">
        <v>0.13290298568398434</v>
      </c>
      <c r="K172" s="3">
        <v>8.6297535396409261E-2</v>
      </c>
    </row>
    <row r="173" spans="1:11" ht="15.6" x14ac:dyDescent="0.3">
      <c r="A173" s="4" t="s">
        <v>8</v>
      </c>
      <c r="B173" s="3">
        <f t="shared" si="13"/>
        <v>0.91892761443520299</v>
      </c>
      <c r="C173" s="3">
        <f>C$170+I172-0.01</f>
        <v>0.90304246305314384</v>
      </c>
      <c r="D173" s="3">
        <f t="shared" si="14"/>
        <v>0.92363780563618536</v>
      </c>
      <c r="E173" s="3">
        <f t="shared" si="14"/>
        <v>0.94946507451309425</v>
      </c>
      <c r="F173" s="3">
        <f>1</f>
        <v>1</v>
      </c>
      <c r="G173" s="4" t="s">
        <v>7</v>
      </c>
      <c r="H173" s="3">
        <v>0.19227268578522105</v>
      </c>
      <c r="I173" s="3">
        <v>0.17191669789711128</v>
      </c>
      <c r="J173" s="3">
        <v>0.16743938596724367</v>
      </c>
      <c r="K173" s="3">
        <v>0.10286703289042469</v>
      </c>
    </row>
    <row r="174" spans="1:11" ht="15.6" x14ac:dyDescent="0.3">
      <c r="A174" s="4" t="s">
        <v>7</v>
      </c>
      <c r="B174" s="3">
        <f t="shared" si="13"/>
        <v>0.95785028795386284</v>
      </c>
      <c r="C174" s="3">
        <f>C$170+I173-0.02</f>
        <v>0.92064318209112772</v>
      </c>
      <c r="D174" s="3">
        <f t="shared" si="14"/>
        <v>0.95817420591944469</v>
      </c>
      <c r="E174" s="3">
        <f t="shared" si="14"/>
        <v>0.96603457200710963</v>
      </c>
      <c r="F174" s="3">
        <f>1</f>
        <v>1</v>
      </c>
      <c r="G174" s="4" t="s">
        <v>6</v>
      </c>
      <c r="H174" s="3">
        <v>0.24144751991463392</v>
      </c>
      <c r="I174" s="3">
        <v>0.22209491594435479</v>
      </c>
      <c r="J174" s="3">
        <v>0.20554853675726575</v>
      </c>
      <c r="K174" s="3">
        <v>0.12999130130371772</v>
      </c>
    </row>
    <row r="175" spans="1:11" ht="15.6" x14ac:dyDescent="0.3">
      <c r="A175" s="4" t="s">
        <v>6</v>
      </c>
      <c r="B175" s="3">
        <f t="shared" si="13"/>
        <v>1.0070251220832758</v>
      </c>
      <c r="C175" s="3">
        <f>C$170+I174</f>
        <v>0.99082140013837128</v>
      </c>
      <c r="D175" s="3">
        <f t="shared" si="14"/>
        <v>0.99628335670946688</v>
      </c>
      <c r="E175" s="3">
        <f t="shared" si="14"/>
        <v>0.9931588404204027</v>
      </c>
      <c r="F175" s="3">
        <f>1</f>
        <v>1</v>
      </c>
      <c r="G175" s="4" t="s">
        <v>5</v>
      </c>
      <c r="H175" s="3">
        <v>0.22833000484792806</v>
      </c>
      <c r="I175" s="3">
        <v>0.24250452985156681</v>
      </c>
      <c r="J175" s="3">
        <v>0.22628813110948812</v>
      </c>
      <c r="K175" s="3">
        <v>0.14688548095904541</v>
      </c>
    </row>
    <row r="176" spans="1:11" ht="15.6" x14ac:dyDescent="0.3">
      <c r="A176" s="4" t="s">
        <v>5</v>
      </c>
      <c r="B176" s="3">
        <f t="shared" si="13"/>
        <v>0.99390760701656988</v>
      </c>
      <c r="C176" s="3">
        <f>C$170+I175</f>
        <v>1.0112310140455834</v>
      </c>
      <c r="D176" s="3">
        <f t="shared" si="14"/>
        <v>1.0170229510616893</v>
      </c>
      <c r="E176" s="3">
        <f t="shared" si="14"/>
        <v>1.0100530200757305</v>
      </c>
      <c r="F176" s="3">
        <f>1</f>
        <v>1</v>
      </c>
      <c r="G176" s="4" t="s">
        <v>4</v>
      </c>
      <c r="H176" s="3">
        <v>0.29246068744266146</v>
      </c>
      <c r="I176" s="3">
        <v>0.30106565527432633</v>
      </c>
      <c r="J176" s="3">
        <v>0.27961684855881597</v>
      </c>
      <c r="K176" s="3">
        <v>0.18980480637191446</v>
      </c>
    </row>
    <row r="177" spans="1:11" ht="15.6" x14ac:dyDescent="0.3">
      <c r="A177" s="4" t="s">
        <v>4</v>
      </c>
      <c r="B177" s="3">
        <f t="shared" si="13"/>
        <v>1.0580382896113032</v>
      </c>
      <c r="C177" s="3">
        <f>C$170+I176</f>
        <v>1.0697921394683427</v>
      </c>
      <c r="D177" s="3">
        <f t="shared" si="14"/>
        <v>1.070351668511017</v>
      </c>
      <c r="E177" s="3">
        <f t="shared" si="14"/>
        <v>1.0529723454885995</v>
      </c>
      <c r="F177" s="3">
        <f>1</f>
        <v>1</v>
      </c>
      <c r="G177" s="4" t="s">
        <v>3</v>
      </c>
      <c r="H177" s="3">
        <v>0.38761090677708265</v>
      </c>
      <c r="I177" s="3">
        <v>0.39056986993277132</v>
      </c>
      <c r="J177" s="3">
        <v>0.35480016394992503</v>
      </c>
      <c r="K177" s="3">
        <v>0.22950835285000298</v>
      </c>
    </row>
    <row r="178" spans="1:11" ht="15.6" x14ac:dyDescent="0.3">
      <c r="A178" s="4" t="s">
        <v>3</v>
      </c>
      <c r="B178" s="3">
        <f t="shared" si="13"/>
        <v>1.1531885089457243</v>
      </c>
      <c r="C178" s="3">
        <f>C$170+I177</f>
        <v>1.1592963541267878</v>
      </c>
      <c r="D178" s="3">
        <f t="shared" si="14"/>
        <v>1.145534983902126</v>
      </c>
      <c r="E178" s="3">
        <f t="shared" si="14"/>
        <v>1.0926758919666879</v>
      </c>
      <c r="F178" s="3">
        <f>1</f>
        <v>1</v>
      </c>
      <c r="G178" s="4" t="s">
        <v>2</v>
      </c>
      <c r="H178" s="3">
        <v>0.50748991449979974</v>
      </c>
      <c r="I178" s="3">
        <v>0.51551064764972554</v>
      </c>
      <c r="J178" s="3">
        <v>0.45021084245081672</v>
      </c>
      <c r="K178" s="3">
        <v>0.29066246055541267</v>
      </c>
    </row>
    <row r="179" spans="1:11" ht="15.6" x14ac:dyDescent="0.3">
      <c r="A179" s="4" t="s">
        <v>2</v>
      </c>
      <c r="B179" s="3">
        <f>B$170+0.5*H178+0.4*H179+0.1*H180</f>
        <v>1.3986913949411222</v>
      </c>
      <c r="C179" s="3">
        <f>C$170+0.5*I178+0.4*I179+0.1*I180+0.07</f>
        <v>1.4763816548505853</v>
      </c>
      <c r="D179" s="3">
        <f>D$170+0.5*J178+0.4*J179+0.1*J180</f>
        <v>1.3298785364667154</v>
      </c>
      <c r="E179" s="3">
        <f>E$170+0.5*K178+0.4*K179+0.1*K180</f>
        <v>1.2186345618413363</v>
      </c>
      <c r="F179" s="3">
        <f>1</f>
        <v>1</v>
      </c>
      <c r="G179" s="4" t="s">
        <v>1</v>
      </c>
      <c r="H179" s="3">
        <v>0.69240162885357748</v>
      </c>
      <c r="I179" s="3">
        <v>0.6858119180940262</v>
      </c>
      <c r="J179" s="3">
        <v>0.5565327885315865</v>
      </c>
      <c r="K179" s="3">
        <v>0.36316222580382262</v>
      </c>
    </row>
    <row r="180" spans="1:11" ht="15.6" x14ac:dyDescent="0.3">
      <c r="A180" s="4" t="s">
        <v>1</v>
      </c>
      <c r="B180" s="3">
        <f>B$170+H179</f>
        <v>1.4579792310222193</v>
      </c>
      <c r="C180" s="3">
        <f>C$170+I179+0.07</f>
        <v>1.5245384022880428</v>
      </c>
      <c r="D180" s="3">
        <f>D$170+J179</f>
        <v>1.3472676084837876</v>
      </c>
      <c r="E180" s="3">
        <f>E$170+K179</f>
        <v>1.2263297649205076</v>
      </c>
      <c r="F180" s="3">
        <f>1</f>
        <v>1</v>
      </c>
      <c r="G180" s="4" t="s">
        <v>0</v>
      </c>
      <c r="H180" s="3">
        <v>1.0240818398114975</v>
      </c>
      <c r="I180" s="3">
        <v>1.0557507959409536</v>
      </c>
      <c r="J180" s="3">
        <v>0.91425179876471108</v>
      </c>
      <c r="K180" s="3">
        <v>0.64870902125416241</v>
      </c>
    </row>
    <row r="181" spans="1:11" ht="15.6" x14ac:dyDescent="0.3">
      <c r="A181" s="4" t="s">
        <v>0</v>
      </c>
      <c r="B181" s="3">
        <f>MAX(B170+H180,0.2)</f>
        <v>1.7896594419801393</v>
      </c>
      <c r="C181" s="3">
        <f>MAX(C170+I180,0.2)+0.07</f>
        <v>1.8944772801349701</v>
      </c>
      <c r="D181" s="3">
        <f>MAX(D170+J180,0.2)</f>
        <v>1.7049866187169123</v>
      </c>
      <c r="E181" s="3">
        <f>MAX(E170+K180,0.2)</f>
        <v>1.5118765603708475</v>
      </c>
      <c r="F181" s="3">
        <f>1</f>
        <v>1</v>
      </c>
    </row>
    <row r="182" spans="1:11" ht="16.2" thickBot="1" x14ac:dyDescent="0.35">
      <c r="A182" s="4"/>
      <c r="B182" s="3"/>
      <c r="C182" s="3"/>
      <c r="D182" s="3"/>
      <c r="E182" s="3"/>
      <c r="F182" s="3"/>
    </row>
    <row r="183" spans="1:11" ht="16.8" thickTop="1" thickBot="1" x14ac:dyDescent="0.35">
      <c r="A183" s="6"/>
      <c r="B183" s="11" t="s">
        <v>17</v>
      </c>
      <c r="C183" s="12"/>
      <c r="D183" s="12"/>
      <c r="E183" s="12"/>
      <c r="G183" s="6"/>
      <c r="H183" s="11" t="s">
        <v>16</v>
      </c>
      <c r="I183" s="12"/>
      <c r="J183" s="12"/>
      <c r="K183" s="12"/>
    </row>
    <row r="184" spans="1:11" ht="30.6" thickTop="1" x14ac:dyDescent="0.3">
      <c r="A184" s="4" t="s">
        <v>34</v>
      </c>
      <c r="B184" s="5" t="s">
        <v>15</v>
      </c>
      <c r="C184" s="5" t="s">
        <v>14</v>
      </c>
      <c r="D184" s="5" t="s">
        <v>13</v>
      </c>
      <c r="E184" s="5" t="s">
        <v>12</v>
      </c>
      <c r="G184" s="4"/>
      <c r="H184" s="5" t="s">
        <v>15</v>
      </c>
      <c r="I184" s="5" t="s">
        <v>14</v>
      </c>
      <c r="J184" s="5" t="s">
        <v>13</v>
      </c>
      <c r="K184" s="5" t="s">
        <v>12</v>
      </c>
    </row>
    <row r="185" spans="1:11" ht="15.6" x14ac:dyDescent="0.3">
      <c r="A185" s="4" t="s">
        <v>11</v>
      </c>
      <c r="B185" s="3">
        <f>1-(SUM(H185:H192)+0.5*H193+0.4*H194+0.1*H195)/10</f>
        <v>1.1314951288484265</v>
      </c>
      <c r="C185" s="3">
        <f>1-(SUM(I185:I192)+0.5*I193+0.4*I194+0.1*I195)/10</f>
        <v>1.11959408560692</v>
      </c>
      <c r="D185" s="3">
        <f>1-(SUM(J185:J192)+0.5*J193+0.4*J194+0.1*J195)/10</f>
        <v>1.1170422013997565</v>
      </c>
      <c r="E185" s="3">
        <f>1-(SUM(K185:K192)+0.5*K193+0.4*K194+0.1*K195)/10</f>
        <v>1.026021210552631</v>
      </c>
      <c r="F185" s="3">
        <f>1</f>
        <v>1</v>
      </c>
      <c r="G185" s="4" t="s">
        <v>10</v>
      </c>
      <c r="H185" s="3">
        <v>-1.216322428948109E-2</v>
      </c>
      <c r="I185" s="3">
        <v>-2.7596106539351139E-2</v>
      </c>
      <c r="J185" s="3">
        <v>-3.9192712233478304E-2</v>
      </c>
      <c r="K185" s="3">
        <v>-1.5697017156713684E-2</v>
      </c>
    </row>
    <row r="186" spans="1:11" ht="15.6" x14ac:dyDescent="0.3">
      <c r="A186" s="4" t="s">
        <v>10</v>
      </c>
      <c r="B186" s="3">
        <f t="shared" ref="B186:E193" si="15">B$185+H185</f>
        <v>1.1193319045589454</v>
      </c>
      <c r="C186" s="3">
        <f t="shared" si="15"/>
        <v>1.0919979790675689</v>
      </c>
      <c r="D186" s="3">
        <f t="shared" si="15"/>
        <v>1.0778494891662782</v>
      </c>
      <c r="E186" s="3">
        <f t="shared" si="15"/>
        <v>1.0103241933959173</v>
      </c>
      <c r="F186" s="3">
        <f>1</f>
        <v>1</v>
      </c>
      <c r="G186" s="4" t="s">
        <v>9</v>
      </c>
      <c r="H186" s="3">
        <v>-5.7689351278219218E-2</v>
      </c>
      <c r="I186" s="3">
        <v>-6.3435671894644885E-2</v>
      </c>
      <c r="J186" s="3">
        <v>-7.255453412245931E-2</v>
      </c>
      <c r="K186" s="3">
        <v>-2.6566274542442505E-2</v>
      </c>
    </row>
    <row r="187" spans="1:11" ht="15.6" x14ac:dyDescent="0.3">
      <c r="A187" s="4" t="s">
        <v>9</v>
      </c>
      <c r="B187" s="3">
        <f t="shared" si="15"/>
        <v>1.0738057775702072</v>
      </c>
      <c r="C187" s="3">
        <f t="shared" si="15"/>
        <v>1.056158413712275</v>
      </c>
      <c r="D187" s="3">
        <f t="shared" si="15"/>
        <v>1.0444876672772971</v>
      </c>
      <c r="E187" s="3">
        <f t="shared" si="15"/>
        <v>0.99945493601018842</v>
      </c>
      <c r="F187" s="3">
        <f>1</f>
        <v>1</v>
      </c>
      <c r="G187" s="4" t="s">
        <v>8</v>
      </c>
      <c r="H187" s="3">
        <v>-8.4221671414435831E-2</v>
      </c>
      <c r="I187" s="3">
        <v>-9.6797542467468509E-2</v>
      </c>
      <c r="J187" s="3">
        <v>-0.10309340977362938</v>
      </c>
      <c r="K187" s="3">
        <v>-3.8967795110406073E-2</v>
      </c>
    </row>
    <row r="188" spans="1:11" ht="15.6" x14ac:dyDescent="0.3">
      <c r="A188" s="4" t="s">
        <v>8</v>
      </c>
      <c r="B188" s="3">
        <f t="shared" si="15"/>
        <v>1.0472734574339906</v>
      </c>
      <c r="C188" s="3">
        <f t="shared" si="15"/>
        <v>1.0227965431394515</v>
      </c>
      <c r="D188" s="3">
        <f t="shared" si="15"/>
        <v>1.0139487916261272</v>
      </c>
      <c r="E188" s="3">
        <f t="shared" si="15"/>
        <v>0.98705341544222491</v>
      </c>
      <c r="F188" s="3">
        <f>1</f>
        <v>1</v>
      </c>
      <c r="G188" s="4" t="s">
        <v>7</v>
      </c>
      <c r="H188" s="3">
        <v>-0.13004729785745547</v>
      </c>
      <c r="I188" s="3">
        <v>-0.10347992557395405</v>
      </c>
      <c r="J188" s="3">
        <v>-0.12432800957913721</v>
      </c>
      <c r="K188" s="3">
        <v>-4.1418375759368388E-2</v>
      </c>
    </row>
    <row r="189" spans="1:11" ht="15.6" x14ac:dyDescent="0.3">
      <c r="A189" s="4" t="s">
        <v>7</v>
      </c>
      <c r="B189" s="3">
        <f t="shared" si="15"/>
        <v>1.0014478309909711</v>
      </c>
      <c r="C189" s="3">
        <f t="shared" si="15"/>
        <v>1.016114160032966</v>
      </c>
      <c r="D189" s="3">
        <f t="shared" si="15"/>
        <v>0.99271419182061926</v>
      </c>
      <c r="E189" s="3">
        <f t="shared" si="15"/>
        <v>0.9846028347932626</v>
      </c>
      <c r="F189" s="3">
        <f>1</f>
        <v>1</v>
      </c>
      <c r="G189" s="4" t="s">
        <v>6</v>
      </c>
      <c r="H189" s="3">
        <v>-0.18962465660557581</v>
      </c>
      <c r="I189" s="3">
        <v>-0.17287860680609957</v>
      </c>
      <c r="J189" s="3">
        <v>-0.16979688009726226</v>
      </c>
      <c r="K189" s="3">
        <v>-5.8254732126131858E-2</v>
      </c>
    </row>
    <row r="190" spans="1:11" ht="15.6" x14ac:dyDescent="0.3">
      <c r="A190" s="4" t="s">
        <v>6</v>
      </c>
      <c r="B190" s="3">
        <f t="shared" si="15"/>
        <v>0.9418704722428507</v>
      </c>
      <c r="C190" s="3">
        <f t="shared" si="15"/>
        <v>0.94671547880082041</v>
      </c>
      <c r="D190" s="3">
        <f t="shared" si="15"/>
        <v>0.94724532130249428</v>
      </c>
      <c r="E190" s="3">
        <f t="shared" si="15"/>
        <v>0.9677664784264991</v>
      </c>
      <c r="F190" s="3">
        <f>1</f>
        <v>1</v>
      </c>
      <c r="G190" s="4" t="s">
        <v>5</v>
      </c>
      <c r="H190" s="3">
        <v>-0.13328359711598911</v>
      </c>
      <c r="I190" s="3">
        <v>-0.16145357827288995</v>
      </c>
      <c r="J190" s="3">
        <v>-0.1578189826772034</v>
      </c>
      <c r="K190" s="3">
        <v>-4.6316990141855051E-2</v>
      </c>
    </row>
    <row r="191" spans="1:11" ht="15.6" x14ac:dyDescent="0.3">
      <c r="A191" s="4" t="s">
        <v>5</v>
      </c>
      <c r="B191" s="3">
        <f t="shared" si="15"/>
        <v>0.99821153173243737</v>
      </c>
      <c r="C191" s="3">
        <f t="shared" si="15"/>
        <v>0.95814050733403</v>
      </c>
      <c r="D191" s="3">
        <f t="shared" si="15"/>
        <v>0.95922321872255312</v>
      </c>
      <c r="E191" s="3">
        <f t="shared" si="15"/>
        <v>0.97970422041077587</v>
      </c>
      <c r="F191" s="3">
        <f>1</f>
        <v>1</v>
      </c>
      <c r="G191" s="4" t="s">
        <v>4</v>
      </c>
      <c r="H191" s="3">
        <v>-0.16016784420223223</v>
      </c>
      <c r="I191" s="3">
        <v>-0.16265950144614744</v>
      </c>
      <c r="J191" s="3">
        <v>-0.15235660199920339</v>
      </c>
      <c r="K191" s="3">
        <v>-2.9695715941616577E-2</v>
      </c>
    </row>
    <row r="192" spans="1:11" ht="15.6" x14ac:dyDescent="0.3">
      <c r="A192" s="4" t="s">
        <v>4</v>
      </c>
      <c r="B192" s="3">
        <f t="shared" si="15"/>
        <v>0.97132728464619422</v>
      </c>
      <c r="C192" s="3">
        <f t="shared" si="15"/>
        <v>0.95693458416077259</v>
      </c>
      <c r="D192" s="3">
        <f t="shared" si="15"/>
        <v>0.9646855994005531</v>
      </c>
      <c r="E192" s="3">
        <f t="shared" si="15"/>
        <v>0.99632549461101438</v>
      </c>
      <c r="F192" s="3">
        <f>1</f>
        <v>1</v>
      </c>
      <c r="G192" s="4" t="s">
        <v>3</v>
      </c>
      <c r="H192" s="3">
        <v>-0.23002295402599038</v>
      </c>
      <c r="I192" s="3">
        <v>-0.20582693824883433</v>
      </c>
      <c r="J192" s="3">
        <v>-0.17272707263224471</v>
      </c>
      <c r="K192" s="3">
        <v>-2.4406007539992346E-2</v>
      </c>
    </row>
    <row r="193" spans="1:11" ht="15.6" x14ac:dyDescent="0.3">
      <c r="A193" s="4" t="s">
        <v>3</v>
      </c>
      <c r="B193" s="3">
        <f t="shared" si="15"/>
        <v>0.90147217482243613</v>
      </c>
      <c r="C193" s="3">
        <f t="shared" si="15"/>
        <v>0.91376714735808562</v>
      </c>
      <c r="D193" s="3">
        <f t="shared" si="15"/>
        <v>0.94431512876751178</v>
      </c>
      <c r="E193" s="3">
        <f t="shared" si="15"/>
        <v>1.0016152030126386</v>
      </c>
      <c r="F193" s="3">
        <f>1</f>
        <v>1</v>
      </c>
      <c r="G193" s="4" t="s">
        <v>2</v>
      </c>
      <c r="H193" s="3">
        <v>-0.26779275820839338</v>
      </c>
      <c r="I193" s="3">
        <v>-0.22315518492189038</v>
      </c>
      <c r="J193" s="3">
        <v>-0.18535913243348395</v>
      </c>
      <c r="K193" s="3">
        <v>2.8457859483541248E-3</v>
      </c>
    </row>
    <row r="194" spans="1:11" ht="15.6" x14ac:dyDescent="0.3">
      <c r="A194" s="4" t="s">
        <v>2</v>
      </c>
      <c r="B194" s="3">
        <f>B$185+0.5*H193+0.4*H194+0.1*H195</f>
        <v>0.81376443715354108</v>
      </c>
      <c r="C194" s="3">
        <f>C$185+0.5*I193+0.4*I194+0.1*I195</f>
        <v>0.91778110078711062</v>
      </c>
      <c r="D194" s="3">
        <f>D$185+0.5*J193+0.4*J194+0.1*J195</f>
        <v>0.93848839051680921</v>
      </c>
      <c r="E194" s="3">
        <f>E$185+0.5*K193+0.4*K194+0.1*K195</f>
        <v>1.0471320133448487</v>
      </c>
      <c r="F194" s="3">
        <f>1</f>
        <v>1</v>
      </c>
      <c r="G194" s="4" t="s">
        <v>1</v>
      </c>
      <c r="H194" s="3">
        <v>-0.35906962832853107</v>
      </c>
      <c r="I194" s="3">
        <v>-0.19867601336723545</v>
      </c>
      <c r="J194" s="3">
        <v>-0.18308946812706794</v>
      </c>
      <c r="K194" s="3">
        <v>2.1840038179307304E-2</v>
      </c>
    </row>
    <row r="195" spans="1:11" ht="15.6" x14ac:dyDescent="0.3">
      <c r="A195" s="4" t="s">
        <v>1</v>
      </c>
      <c r="B195" s="3">
        <f>B$185+H194</f>
        <v>0.77242550051989545</v>
      </c>
      <c r="C195" s="3">
        <f>C$185+I194</f>
        <v>0.92091807223968458</v>
      </c>
      <c r="D195" s="3">
        <f>D$185+J194</f>
        <v>0.93395273327268857</v>
      </c>
      <c r="E195" s="3">
        <f>E$185+K194</f>
        <v>1.0478612487319383</v>
      </c>
      <c r="F195" s="3">
        <f>1</f>
        <v>1</v>
      </c>
      <c r="G195" s="4" t="s">
        <v>0</v>
      </c>
      <c r="H195" s="3">
        <v>-0.4020646125927626</v>
      </c>
      <c r="I195" s="3">
        <v>-0.10764987011969951</v>
      </c>
      <c r="J195" s="3">
        <v>-0.12638457415378318</v>
      </c>
      <c r="K195" s="3">
        <v>0.10951894546317791</v>
      </c>
    </row>
    <row r="196" spans="1:11" ht="15.6" x14ac:dyDescent="0.3">
      <c r="A196" s="4" t="s">
        <v>0</v>
      </c>
      <c r="B196" s="3">
        <f>MAX(B185+H195,0.2)</f>
        <v>0.72943051625566391</v>
      </c>
      <c r="C196" s="3">
        <f>MAX(C185+I195,0.2)</f>
        <v>1.0119442154872205</v>
      </c>
      <c r="D196" s="3">
        <f>MAX(D185+J195,0.2)</f>
        <v>0.99065762724597328</v>
      </c>
      <c r="E196" s="3">
        <f>MAX(E185+K195,0.2)</f>
        <v>1.1355401560158089</v>
      </c>
      <c r="F196" s="3">
        <f>1</f>
        <v>1</v>
      </c>
    </row>
    <row r="197" spans="1:11" ht="15" thickBot="1" x14ac:dyDescent="0.35">
      <c r="B197" s="2"/>
      <c r="C197" s="2"/>
      <c r="D197" s="2"/>
      <c r="E197" s="2"/>
    </row>
    <row r="198" spans="1:11" ht="16.8" thickTop="1" thickBot="1" x14ac:dyDescent="0.35">
      <c r="A198" s="6"/>
      <c r="B198" s="11" t="s">
        <v>17</v>
      </c>
      <c r="C198" s="12"/>
      <c r="D198" s="12"/>
      <c r="E198" s="12"/>
      <c r="G198" s="6"/>
      <c r="H198" s="11" t="s">
        <v>16</v>
      </c>
      <c r="I198" s="12"/>
      <c r="J198" s="12"/>
      <c r="K198" s="12"/>
    </row>
    <row r="199" spans="1:11" ht="30.6" thickTop="1" x14ac:dyDescent="0.3">
      <c r="A199" s="4" t="s">
        <v>36</v>
      </c>
      <c r="B199" s="5" t="s">
        <v>15</v>
      </c>
      <c r="C199" s="5" t="s">
        <v>14</v>
      </c>
      <c r="D199" s="5" t="s">
        <v>13</v>
      </c>
      <c r="E199" s="5" t="s">
        <v>12</v>
      </c>
      <c r="G199" s="4"/>
      <c r="H199" s="5" t="s">
        <v>15</v>
      </c>
      <c r="I199" s="5" t="s">
        <v>14</v>
      </c>
      <c r="J199" s="5" t="s">
        <v>13</v>
      </c>
      <c r="K199" s="5" t="s">
        <v>12</v>
      </c>
    </row>
    <row r="200" spans="1:11" ht="15.6" x14ac:dyDescent="0.3">
      <c r="A200" s="4" t="s">
        <v>11</v>
      </c>
      <c r="B200" s="3">
        <f>1-(SUM(H200:H207)+0.5*H208+0.4*H209+0.1*H210)/10</f>
        <v>1.0308602929750332</v>
      </c>
      <c r="C200" s="3">
        <f>1-(SUM(I200:I207)+0.5*I208+0.4*I209+0.1*I210)/10</f>
        <v>1.0090882613345475</v>
      </c>
      <c r="D200" s="3">
        <f>1-(SUM(J200:J207)+0.5*J208+0.4*J209+0.1*J210)/10</f>
        <v>1.0009503337370256</v>
      </c>
      <c r="E200" s="3">
        <f>1-(SUM(K200:K207)+0.5*K208+0.4*K209+0.1*K210)/10</f>
        <v>0.97577024440214011</v>
      </c>
      <c r="F200" s="3">
        <f>1</f>
        <v>1</v>
      </c>
      <c r="G200" s="4" t="s">
        <v>10</v>
      </c>
      <c r="H200" s="3">
        <v>-6.1407839207652899E-3</v>
      </c>
      <c r="I200" s="3">
        <v>9.176322535730929E-3</v>
      </c>
      <c r="J200" s="3">
        <v>1.9317133571347851E-2</v>
      </c>
      <c r="K200" s="3">
        <v>6.6510299512839805E-3</v>
      </c>
    </row>
    <row r="201" spans="1:11" ht="15.6" x14ac:dyDescent="0.3">
      <c r="A201" s="4" t="s">
        <v>10</v>
      </c>
      <c r="B201" s="3">
        <f>B$200+H200</f>
        <v>1.024719509054268</v>
      </c>
      <c r="C201" s="3">
        <f t="shared" ref="C201:C211" si="16">C$200+I200</f>
        <v>1.0182645838702784</v>
      </c>
      <c r="D201" s="3">
        <f t="shared" ref="D201:D211" si="17">D$200+J200</f>
        <v>1.0202674673083734</v>
      </c>
      <c r="E201" s="3">
        <f t="shared" ref="E201:E211" si="18">E$200+K200</f>
        <v>0.98242127435342408</v>
      </c>
      <c r="F201" s="3">
        <f>1</f>
        <v>1</v>
      </c>
      <c r="G201" s="4" t="s">
        <v>9</v>
      </c>
      <c r="H201" s="3">
        <v>7.7580878100486062E-4</v>
      </c>
      <c r="I201" s="3">
        <v>2.7806002373124944E-2</v>
      </c>
      <c r="J201" s="3">
        <v>3.9288677129652401E-2</v>
      </c>
      <c r="K201" s="3">
        <v>4.0845169884489427E-2</v>
      </c>
    </row>
    <row r="202" spans="1:11" ht="15.6" x14ac:dyDescent="0.3">
      <c r="A202" s="4" t="s">
        <v>9</v>
      </c>
      <c r="B202" s="3">
        <f t="shared" ref="B202:B211" si="19">B$200+H201</f>
        <v>1.031636101756038</v>
      </c>
      <c r="C202" s="3">
        <f t="shared" si="16"/>
        <v>1.0368942637076726</v>
      </c>
      <c r="D202" s="3">
        <f t="shared" si="17"/>
        <v>1.0402390108666779</v>
      </c>
      <c r="E202" s="3">
        <f t="shared" si="18"/>
        <v>1.0166154142866295</v>
      </c>
      <c r="F202" s="3">
        <f>1</f>
        <v>1</v>
      </c>
      <c r="G202" s="4" t="s">
        <v>8</v>
      </c>
      <c r="H202" s="3">
        <v>1.5666166281452551E-2</v>
      </c>
      <c r="I202" s="3">
        <v>3.1692926049375042E-2</v>
      </c>
      <c r="J202" s="3">
        <v>4.1276938432821562E-2</v>
      </c>
      <c r="K202" s="3">
        <v>4.86435023294534E-2</v>
      </c>
    </row>
    <row r="203" spans="1:11" ht="15.6" x14ac:dyDescent="0.3">
      <c r="A203" s="4" t="s">
        <v>8</v>
      </c>
      <c r="B203" s="3">
        <f t="shared" si="19"/>
        <v>1.0465264592564858</v>
      </c>
      <c r="C203" s="3">
        <f t="shared" si="16"/>
        <v>1.0407811873839226</v>
      </c>
      <c r="D203" s="3">
        <f t="shared" si="17"/>
        <v>1.0422272721698471</v>
      </c>
      <c r="E203" s="3">
        <f t="shared" si="18"/>
        <v>1.0244137467315935</v>
      </c>
      <c r="F203" s="3">
        <f>1</f>
        <v>1</v>
      </c>
      <c r="G203" s="4" t="s">
        <v>7</v>
      </c>
      <c r="H203" s="3">
        <v>-8.4246134878231294E-2</v>
      </c>
      <c r="I203" s="3">
        <v>-2.3667335754423865E-2</v>
      </c>
      <c r="J203" s="3">
        <v>-2.1647024518790817E-2</v>
      </c>
      <c r="K203" s="3">
        <v>-1.3422873215382506E-3</v>
      </c>
    </row>
    <row r="204" spans="1:11" ht="15.6" x14ac:dyDescent="0.3">
      <c r="A204" s="4" t="s">
        <v>7</v>
      </c>
      <c r="B204" s="3">
        <f t="shared" si="19"/>
        <v>0.94661415809680194</v>
      </c>
      <c r="C204" s="3">
        <f t="shared" si="16"/>
        <v>0.98542092558012373</v>
      </c>
      <c r="D204" s="3">
        <f t="shared" si="17"/>
        <v>0.97930330921823472</v>
      </c>
      <c r="E204" s="3">
        <f t="shared" si="18"/>
        <v>0.97442795708060181</v>
      </c>
      <c r="F204" s="3">
        <f>1</f>
        <v>1</v>
      </c>
      <c r="G204" s="4" t="s">
        <v>6</v>
      </c>
      <c r="H204" s="3">
        <v>-6.1645766853328392E-2</v>
      </c>
      <c r="I204" s="3">
        <v>-3.6205843288531304E-2</v>
      </c>
      <c r="J204" s="3">
        <v>-2.8104895756506734E-2</v>
      </c>
      <c r="K204" s="3">
        <v>1.1416451338586847E-2</v>
      </c>
    </row>
    <row r="205" spans="1:11" ht="15.6" x14ac:dyDescent="0.3">
      <c r="A205" s="4" t="s">
        <v>6</v>
      </c>
      <c r="B205" s="3">
        <f t="shared" si="19"/>
        <v>0.96921452612170489</v>
      </c>
      <c r="C205" s="3">
        <f t="shared" si="16"/>
        <v>0.97288241804601627</v>
      </c>
      <c r="D205" s="3">
        <f t="shared" si="17"/>
        <v>0.97284543798051881</v>
      </c>
      <c r="E205" s="3">
        <f t="shared" si="18"/>
        <v>0.98718669574072693</v>
      </c>
      <c r="F205" s="3">
        <f>1</f>
        <v>1</v>
      </c>
      <c r="G205" s="4" t="s">
        <v>5</v>
      </c>
      <c r="H205" s="3">
        <v>3.3327376500465682E-2</v>
      </c>
      <c r="I205" s="3">
        <v>2.3512538112182808E-2</v>
      </c>
      <c r="J205" s="3">
        <v>2.0826010901270259E-2</v>
      </c>
      <c r="K205" s="3">
        <v>4.300490898095486E-2</v>
      </c>
    </row>
    <row r="206" spans="1:11" ht="15.6" x14ac:dyDescent="0.3">
      <c r="A206" s="4" t="s">
        <v>5</v>
      </c>
      <c r="B206" s="3">
        <f t="shared" si="19"/>
        <v>1.0641876694754988</v>
      </c>
      <c r="C206" s="3">
        <f t="shared" si="16"/>
        <v>1.0326007994467303</v>
      </c>
      <c r="D206" s="3">
        <f t="shared" si="17"/>
        <v>1.0217763446382959</v>
      </c>
      <c r="E206" s="3">
        <f t="shared" si="18"/>
        <v>1.0187751533830949</v>
      </c>
      <c r="F206" s="3">
        <f>1</f>
        <v>1</v>
      </c>
      <c r="G206" s="4" t="s">
        <v>4</v>
      </c>
      <c r="H206" s="3">
        <v>1.9108550133261706E-2</v>
      </c>
      <c r="I206" s="3">
        <v>2.626571073954095E-2</v>
      </c>
      <c r="J206" s="3">
        <v>2.3105537818711427E-2</v>
      </c>
      <c r="K206" s="3">
        <v>5.2336349812846086E-2</v>
      </c>
    </row>
    <row r="207" spans="1:11" ht="15.6" x14ac:dyDescent="0.3">
      <c r="A207" s="4" t="s">
        <v>4</v>
      </c>
      <c r="B207" s="3">
        <f t="shared" si="19"/>
        <v>1.049968843108295</v>
      </c>
      <c r="C207" s="3">
        <f t="shared" si="16"/>
        <v>1.0353539720740885</v>
      </c>
      <c r="D207" s="3">
        <f t="shared" si="17"/>
        <v>1.0240558715557371</v>
      </c>
      <c r="E207" s="3">
        <f t="shared" si="18"/>
        <v>1.0281065942149863</v>
      </c>
      <c r="F207" s="3">
        <f>1</f>
        <v>1</v>
      </c>
      <c r="G207" s="4" t="s">
        <v>3</v>
      </c>
      <c r="H207" s="3">
        <v>-5.7719715607556177E-2</v>
      </c>
      <c r="I207" s="3">
        <v>-3.1845406907314043E-2</v>
      </c>
      <c r="J207" s="3">
        <v>-1.9508623964297443E-2</v>
      </c>
      <c r="K207" s="3">
        <v>2.8382850626235953E-2</v>
      </c>
    </row>
    <row r="208" spans="1:11" ht="15.6" x14ac:dyDescent="0.3">
      <c r="A208" s="4" t="s">
        <v>3</v>
      </c>
      <c r="B208" s="3">
        <f t="shared" si="19"/>
        <v>0.97314057736747706</v>
      </c>
      <c r="C208" s="3">
        <f t="shared" si="16"/>
        <v>0.97724285442723346</v>
      </c>
      <c r="D208" s="3">
        <f t="shared" si="17"/>
        <v>0.98144170977272815</v>
      </c>
      <c r="E208" s="3">
        <f t="shared" si="18"/>
        <v>1.0041530950283761</v>
      </c>
      <c r="F208" s="3">
        <f>1</f>
        <v>1</v>
      </c>
      <c r="G208" s="4" t="s">
        <v>2</v>
      </c>
      <c r="H208" s="3">
        <v>-7.8040439529833708E-2</v>
      </c>
      <c r="I208" s="3">
        <v>-6.9989536012450157E-2</v>
      </c>
      <c r="J208" s="3">
        <v>-4.0647950397384482E-2</v>
      </c>
      <c r="K208" s="3">
        <v>3.2875384708308482E-2</v>
      </c>
    </row>
    <row r="209" spans="1:11" ht="15.6" x14ac:dyDescent="0.3">
      <c r="A209" s="4" t="s">
        <v>2</v>
      </c>
      <c r="B209" s="3">
        <f t="shared" si="19"/>
        <v>0.95281985344519948</v>
      </c>
      <c r="C209" s="3">
        <f t="shared" si="16"/>
        <v>0.93909872532209737</v>
      </c>
      <c r="D209" s="3">
        <f t="shared" si="17"/>
        <v>0.96030238333964113</v>
      </c>
      <c r="E209" s="3">
        <f t="shared" si="18"/>
        <v>1.0086456291104486</v>
      </c>
      <c r="F209" s="3">
        <f>1</f>
        <v>1</v>
      </c>
      <c r="G209" s="4" t="s">
        <v>1</v>
      </c>
      <c r="H209" s="3">
        <v>-0.20473147395874353</v>
      </c>
      <c r="I209" s="3">
        <v>-0.1486290107133251</v>
      </c>
      <c r="J209" s="3">
        <v>-0.1103890448046192</v>
      </c>
      <c r="K209" s="3">
        <v>-3.347216002697675E-4</v>
      </c>
    </row>
    <row r="210" spans="1:11" ht="15.6" x14ac:dyDescent="0.3">
      <c r="A210" s="4" t="s">
        <v>1</v>
      </c>
      <c r="B210" s="3">
        <f t="shared" si="19"/>
        <v>0.82612881901628965</v>
      </c>
      <c r="C210" s="3">
        <f t="shared" si="16"/>
        <v>0.86045925062122242</v>
      </c>
      <c r="D210" s="3">
        <f t="shared" si="17"/>
        <v>0.89056128893240638</v>
      </c>
      <c r="E210" s="3">
        <f t="shared" si="18"/>
        <v>0.97543552280187029</v>
      </c>
      <c r="F210" s="3">
        <f>1</f>
        <v>1</v>
      </c>
      <c r="G210" s="4" t="s">
        <v>0</v>
      </c>
      <c r="H210" s="3">
        <v>-0.46815620838220684</v>
      </c>
      <c r="I210" s="3">
        <v>-0.23171154913605213</v>
      </c>
      <c r="J210" s="3">
        <v>-0.19577497863924964</v>
      </c>
      <c r="K210" s="3">
        <v>-3.944223337760213E-2</v>
      </c>
    </row>
    <row r="211" spans="1:11" ht="15.6" x14ac:dyDescent="0.3">
      <c r="A211" s="4" t="s">
        <v>0</v>
      </c>
      <c r="B211" s="3">
        <f t="shared" si="19"/>
        <v>0.56270408459282639</v>
      </c>
      <c r="C211" s="3">
        <f t="shared" si="16"/>
        <v>0.77737671219849536</v>
      </c>
      <c r="D211" s="3">
        <f t="shared" si="17"/>
        <v>0.80517535509777594</v>
      </c>
      <c r="E211" s="3">
        <f t="shared" si="18"/>
        <v>0.936328011024538</v>
      </c>
      <c r="F211" s="3">
        <f>1</f>
        <v>1</v>
      </c>
    </row>
    <row r="212" spans="1:11" ht="15" thickBot="1" x14ac:dyDescent="0.35">
      <c r="B212" s="2"/>
      <c r="C212" s="2"/>
      <c r="D212" s="2"/>
      <c r="E212" s="2"/>
    </row>
    <row r="213" spans="1:11" ht="16.8" thickTop="1" thickBot="1" x14ac:dyDescent="0.35">
      <c r="A213" s="6"/>
      <c r="B213" s="11" t="s">
        <v>17</v>
      </c>
      <c r="C213" s="12"/>
      <c r="D213" s="12"/>
      <c r="E213" s="12"/>
      <c r="G213" s="6"/>
      <c r="H213" s="11" t="s">
        <v>16</v>
      </c>
      <c r="I213" s="12"/>
      <c r="J213" s="12"/>
      <c r="K213" s="12"/>
    </row>
    <row r="214" spans="1:11" ht="30.6" thickTop="1" x14ac:dyDescent="0.3">
      <c r="A214" s="4" t="s">
        <v>39</v>
      </c>
      <c r="B214" s="5" t="s">
        <v>15</v>
      </c>
      <c r="C214" s="5" t="s">
        <v>14</v>
      </c>
      <c r="D214" s="5" t="s">
        <v>13</v>
      </c>
      <c r="E214" s="5" t="s">
        <v>12</v>
      </c>
      <c r="G214" s="4"/>
      <c r="H214" s="5" t="s">
        <v>15</v>
      </c>
      <c r="I214" s="5" t="s">
        <v>14</v>
      </c>
      <c r="J214" s="5" t="s">
        <v>13</v>
      </c>
      <c r="K214" s="5" t="s">
        <v>12</v>
      </c>
    </row>
    <row r="215" spans="1:11" ht="15.6" x14ac:dyDescent="0.3">
      <c r="A215" s="4" t="s">
        <v>11</v>
      </c>
      <c r="B215" s="3">
        <f>1-(SUM(H215:H222)+0.5*H223+0.4*H224+0.1*H225)/10</f>
        <v>1.3270895633768196</v>
      </c>
      <c r="C215" s="3">
        <f>1-(SUM(I215:I222)+0.5*I223+0.4*I224+0.1*I225)/10</f>
        <v>1.3125499639823568</v>
      </c>
      <c r="D215" s="3">
        <f>1-(SUM(J215:J222)+0.5*J223+0.4*J224+0.1*J225)/10</f>
        <v>1.3177725556412843</v>
      </c>
      <c r="E215" s="3">
        <f>1-(SUM(K215:K222)+0.5*K223+0.4*K224+0.1*K225)/10</f>
        <v>1.1672623723911606</v>
      </c>
      <c r="F215" s="3">
        <f>1</f>
        <v>1</v>
      </c>
      <c r="G215" s="4" t="s">
        <v>10</v>
      </c>
      <c r="H215" s="3">
        <v>-7.7954308098380817E-2</v>
      </c>
      <c r="I215" s="3">
        <v>-8.6579841976050675E-2</v>
      </c>
      <c r="J215" s="3">
        <v>-9.1714458995505815E-2</v>
      </c>
      <c r="K215" s="3">
        <v>-4.1276320660853766E-2</v>
      </c>
    </row>
    <row r="216" spans="1:11" ht="15.6" x14ac:dyDescent="0.3">
      <c r="A216" s="4" t="s">
        <v>10</v>
      </c>
      <c r="B216" s="3">
        <f>B$215+H215</f>
        <v>1.2491352552784387</v>
      </c>
      <c r="C216" s="3">
        <f t="shared" ref="C216:C226" si="20">C$215+I215</f>
        <v>1.2259701220063062</v>
      </c>
      <c r="D216" s="3">
        <f t="shared" ref="D216:D226" si="21">D$215+J215</f>
        <v>1.2260580966457784</v>
      </c>
      <c r="E216" s="3">
        <f t="shared" ref="E216:E226" si="22">E$215+K215</f>
        <v>1.1259860517303069</v>
      </c>
      <c r="F216" s="3">
        <f>1</f>
        <v>1</v>
      </c>
      <c r="G216" s="4" t="s">
        <v>9</v>
      </c>
      <c r="H216" s="3">
        <v>-0.136864914022956</v>
      </c>
      <c r="I216" s="3">
        <v>-0.12912540233456021</v>
      </c>
      <c r="J216" s="3">
        <v>-0.13929283562329303</v>
      </c>
      <c r="K216" s="3">
        <v>-5.767080772812444E-2</v>
      </c>
    </row>
    <row r="217" spans="1:11" ht="15.6" x14ac:dyDescent="0.3">
      <c r="A217" s="4" t="s">
        <v>9</v>
      </c>
      <c r="B217" s="3">
        <f t="shared" ref="B217:B226" si="23">B$215+H216</f>
        <v>1.1902246493538635</v>
      </c>
      <c r="C217" s="3">
        <f t="shared" si="20"/>
        <v>1.1834245616477965</v>
      </c>
      <c r="D217" s="3">
        <f t="shared" si="21"/>
        <v>1.1784797200179913</v>
      </c>
      <c r="E217" s="3">
        <f t="shared" si="22"/>
        <v>1.1095915646630361</v>
      </c>
      <c r="F217" s="3">
        <f>1</f>
        <v>1</v>
      </c>
      <c r="G217" s="4" t="s">
        <v>8</v>
      </c>
      <c r="H217" s="3">
        <v>-0.1784674453454948</v>
      </c>
      <c r="I217" s="3">
        <v>-0.1788105404307718</v>
      </c>
      <c r="J217" s="3">
        <v>-0.18659038782612622</v>
      </c>
      <c r="K217" s="3">
        <v>-7.9113974452342362E-2</v>
      </c>
    </row>
    <row r="218" spans="1:11" ht="15.6" x14ac:dyDescent="0.3">
      <c r="A218" s="4" t="s">
        <v>8</v>
      </c>
      <c r="B218" s="3">
        <f t="shared" si="23"/>
        <v>1.1486221180313247</v>
      </c>
      <c r="C218" s="3">
        <f t="shared" si="20"/>
        <v>1.133739423551585</v>
      </c>
      <c r="D218" s="3">
        <f t="shared" si="21"/>
        <v>1.1311821678151581</v>
      </c>
      <c r="E218" s="3">
        <f t="shared" si="22"/>
        <v>1.0881483979388182</v>
      </c>
      <c r="F218" s="3">
        <f>1</f>
        <v>1</v>
      </c>
      <c r="G218" s="4" t="s">
        <v>7</v>
      </c>
      <c r="H218" s="3">
        <v>-0.30077663981599884</v>
      </c>
      <c r="I218" s="3">
        <v>-0.23935537707715224</v>
      </c>
      <c r="J218" s="3">
        <v>-0.25857281771937035</v>
      </c>
      <c r="K218" s="3">
        <v>-0.13195290519132283</v>
      </c>
    </row>
    <row r="219" spans="1:11" ht="15.6" x14ac:dyDescent="0.3">
      <c r="A219" s="4" t="s">
        <v>7</v>
      </c>
      <c r="B219" s="3">
        <f t="shared" si="23"/>
        <v>1.0263129235608208</v>
      </c>
      <c r="C219" s="3">
        <f t="shared" si="20"/>
        <v>1.0731945869052046</v>
      </c>
      <c r="D219" s="3">
        <f t="shared" si="21"/>
        <v>1.0591997379219138</v>
      </c>
      <c r="E219" s="3">
        <f t="shared" si="22"/>
        <v>1.0353094671998377</v>
      </c>
      <c r="F219" s="3">
        <f>1</f>
        <v>1</v>
      </c>
      <c r="G219" s="4" t="s">
        <v>6</v>
      </c>
      <c r="H219" s="3">
        <v>-0.3100730785460889</v>
      </c>
      <c r="I219" s="3">
        <v>-0.28195443291733618</v>
      </c>
      <c r="J219" s="3">
        <v>-0.29225056909517233</v>
      </c>
      <c r="K219" s="3">
        <v>-0.13759784609347192</v>
      </c>
    </row>
    <row r="220" spans="1:11" ht="15.6" x14ac:dyDescent="0.3">
      <c r="A220" s="4" t="s">
        <v>6</v>
      </c>
      <c r="B220" s="3">
        <f t="shared" si="23"/>
        <v>1.0170164848307306</v>
      </c>
      <c r="C220" s="3">
        <f t="shared" si="20"/>
        <v>1.0305955310650206</v>
      </c>
      <c r="D220" s="3">
        <f t="shared" si="21"/>
        <v>1.0255219865461118</v>
      </c>
      <c r="E220" s="3">
        <f t="shared" si="22"/>
        <v>1.0296645262976887</v>
      </c>
      <c r="F220" s="3">
        <f>1</f>
        <v>1</v>
      </c>
      <c r="G220" s="4" t="s">
        <v>5</v>
      </c>
      <c r="H220" s="3">
        <v>-0.32043038798373591</v>
      </c>
      <c r="I220" s="3">
        <v>-0.36422701896487819</v>
      </c>
      <c r="J220" s="3">
        <v>-0.37599301948721991</v>
      </c>
      <c r="K220" s="3">
        <v>-0.19992554306528343</v>
      </c>
    </row>
    <row r="221" spans="1:11" ht="15.6" x14ac:dyDescent="0.3">
      <c r="A221" s="4" t="s">
        <v>5</v>
      </c>
      <c r="B221" s="3">
        <f t="shared" si="23"/>
        <v>1.0066591753930836</v>
      </c>
      <c r="C221" s="3">
        <f t="shared" si="20"/>
        <v>0.9483229450174786</v>
      </c>
      <c r="D221" s="3">
        <f t="shared" si="21"/>
        <v>0.9417795361540644</v>
      </c>
      <c r="E221" s="3">
        <f t="shared" si="22"/>
        <v>0.96733682932587717</v>
      </c>
      <c r="F221" s="3">
        <f>1</f>
        <v>1</v>
      </c>
      <c r="G221" s="4" t="s">
        <v>4</v>
      </c>
      <c r="H221" s="3">
        <v>-0.45550541547092316</v>
      </c>
      <c r="I221" s="3">
        <v>-0.46048803596456822</v>
      </c>
      <c r="J221" s="3">
        <v>-0.46818832188780779</v>
      </c>
      <c r="K221" s="3">
        <v>-0.25958050155936729</v>
      </c>
    </row>
    <row r="222" spans="1:11" ht="15.6" x14ac:dyDescent="0.3">
      <c r="A222" s="4" t="s">
        <v>4</v>
      </c>
      <c r="B222" s="3">
        <f t="shared" si="23"/>
        <v>0.87158414790589644</v>
      </c>
      <c r="C222" s="3">
        <f t="shared" si="20"/>
        <v>0.85206192801778857</v>
      </c>
      <c r="D222" s="3">
        <f t="shared" si="21"/>
        <v>0.84958423375347647</v>
      </c>
      <c r="E222" s="3">
        <f t="shared" si="22"/>
        <v>0.9076818708317933</v>
      </c>
      <c r="F222" s="3">
        <f>1</f>
        <v>1</v>
      </c>
      <c r="G222" s="4" t="s">
        <v>3</v>
      </c>
      <c r="H222" s="3">
        <v>-0.61191110368096147</v>
      </c>
      <c r="I222" s="3">
        <v>-0.59677709711221694</v>
      </c>
      <c r="J222" s="3">
        <v>-0.588823898387975</v>
      </c>
      <c r="K222" s="3">
        <v>-0.33701822792230346</v>
      </c>
    </row>
    <row r="223" spans="1:11" ht="15.6" x14ac:dyDescent="0.3">
      <c r="A223" s="4" t="s">
        <v>3</v>
      </c>
      <c r="B223" s="3">
        <f t="shared" si="23"/>
        <v>0.71517845969585814</v>
      </c>
      <c r="C223" s="3">
        <f t="shared" si="20"/>
        <v>0.71577286687013986</v>
      </c>
      <c r="D223" s="3">
        <f t="shared" si="21"/>
        <v>0.72894865725330926</v>
      </c>
      <c r="E223" s="3">
        <f t="shared" si="22"/>
        <v>0.83024414446885708</v>
      </c>
      <c r="F223" s="3">
        <f>1</f>
        <v>1</v>
      </c>
      <c r="G223" s="4" t="s">
        <v>2</v>
      </c>
      <c r="H223" s="3">
        <v>-0.76875915806281458</v>
      </c>
      <c r="I223" s="3">
        <v>-0.74378436457872488</v>
      </c>
      <c r="J223" s="3">
        <v>-0.73696824085388024</v>
      </c>
      <c r="K223" s="3">
        <v>-0.41724225704531243</v>
      </c>
    </row>
    <row r="224" spans="1:11" ht="15.6" x14ac:dyDescent="0.3">
      <c r="A224" s="4" t="s">
        <v>2</v>
      </c>
      <c r="B224" s="3">
        <f t="shared" si="23"/>
        <v>0.55833040531400502</v>
      </c>
      <c r="C224" s="3">
        <f t="shared" si="20"/>
        <v>0.56876559940363192</v>
      </c>
      <c r="D224" s="3">
        <f t="shared" si="21"/>
        <v>0.58080431478740402</v>
      </c>
      <c r="E224" s="3">
        <f t="shared" si="22"/>
        <v>0.75002011534584812</v>
      </c>
      <c r="F224" s="3">
        <f>1</f>
        <v>1</v>
      </c>
      <c r="G224" s="4" t="s">
        <v>1</v>
      </c>
      <c r="H224" s="3">
        <v>-0.94487736470999084</v>
      </c>
      <c r="I224" s="3">
        <v>-0.80974206169274776</v>
      </c>
      <c r="J224" s="3">
        <v>-0.79039905823006285</v>
      </c>
      <c r="K224" s="3">
        <v>-0.42541891797176579</v>
      </c>
    </row>
    <row r="225" spans="1:11" ht="15.6" x14ac:dyDescent="0.3">
      <c r="A225" s="4" t="s">
        <v>1</v>
      </c>
      <c r="B225" s="3">
        <f t="shared" si="23"/>
        <v>0.38221219866682876</v>
      </c>
      <c r="C225" s="3">
        <f t="shared" si="20"/>
        <v>0.50280790228960903</v>
      </c>
      <c r="D225" s="3">
        <f t="shared" si="21"/>
        <v>0.52737349741122141</v>
      </c>
      <c r="E225" s="3">
        <f t="shared" si="22"/>
        <v>0.74184345441939481</v>
      </c>
      <c r="F225" s="3">
        <f>1</f>
        <v>1</v>
      </c>
      <c r="G225" s="4" t="s">
        <v>0</v>
      </c>
      <c r="H225" s="3">
        <v>-1.1658181588825332</v>
      </c>
      <c r="I225" s="3">
        <v>-0.92392886079572734</v>
      </c>
      <c r="J225" s="3">
        <v>-0.91655503671406902</v>
      </c>
      <c r="K225" s="3">
        <v>-0.4969890152717325</v>
      </c>
    </row>
    <row r="226" spans="1:11" ht="15.6" x14ac:dyDescent="0.3">
      <c r="A226" s="4" t="s">
        <v>0</v>
      </c>
      <c r="B226" s="3">
        <f t="shared" si="23"/>
        <v>0.16127140449428645</v>
      </c>
      <c r="C226" s="3">
        <f t="shared" si="20"/>
        <v>0.38862110318662946</v>
      </c>
      <c r="D226" s="3">
        <f t="shared" si="21"/>
        <v>0.40121751892721524</v>
      </c>
      <c r="E226" s="3">
        <f t="shared" si="22"/>
        <v>0.67027335711942815</v>
      </c>
      <c r="F226" s="3">
        <f>1</f>
        <v>1</v>
      </c>
    </row>
    <row r="227" spans="1:11" ht="16.2" thickBot="1" x14ac:dyDescent="0.35">
      <c r="A227" s="4"/>
      <c r="B227" s="3"/>
      <c r="C227" s="3"/>
      <c r="D227" s="3"/>
      <c r="E227" s="3"/>
      <c r="F227" s="3"/>
    </row>
    <row r="228" spans="1:11" ht="16.8" thickTop="1" thickBot="1" x14ac:dyDescent="0.35">
      <c r="A228" s="6"/>
      <c r="B228" s="11" t="s">
        <v>17</v>
      </c>
      <c r="C228" s="12"/>
      <c r="D228" s="12"/>
      <c r="E228" s="12"/>
      <c r="G228" s="6"/>
      <c r="H228" s="11" t="s">
        <v>16</v>
      </c>
      <c r="I228" s="12"/>
      <c r="J228" s="12"/>
      <c r="K228" s="12"/>
    </row>
    <row r="229" spans="1:11" ht="30.6" thickTop="1" x14ac:dyDescent="0.3">
      <c r="A229" s="4" t="s">
        <v>40</v>
      </c>
      <c r="B229" s="5" t="s">
        <v>15</v>
      </c>
      <c r="C229" s="5" t="s">
        <v>14</v>
      </c>
      <c r="D229" s="5" t="s">
        <v>13</v>
      </c>
      <c r="E229" s="5" t="s">
        <v>12</v>
      </c>
      <c r="G229" s="4"/>
      <c r="H229" s="5" t="s">
        <v>15</v>
      </c>
      <c r="I229" s="5" t="s">
        <v>14</v>
      </c>
      <c r="J229" s="5" t="s">
        <v>13</v>
      </c>
      <c r="K229" s="5" t="s">
        <v>12</v>
      </c>
    </row>
    <row r="230" spans="1:11" ht="15.6" x14ac:dyDescent="0.3">
      <c r="A230" s="4" t="s">
        <v>11</v>
      </c>
      <c r="B230" s="3">
        <f>1-(SUM(H230:H237)+0.5*H238+0.4*H239+0.1*H240)/10</f>
        <v>1.4537938950396132</v>
      </c>
      <c r="C230" s="3">
        <f>1-(SUM(I230:I237)+0.5*I238+0.4*I239+0.1*I240)/10</f>
        <v>1.4431201139958407</v>
      </c>
      <c r="D230" s="3">
        <f>1-(SUM(J230:J237)+0.5*J238+0.4*J239+0.1*J240)/10</f>
        <v>1.3873002675266446</v>
      </c>
      <c r="E230" s="3">
        <f>1-(SUM(K230:K237)+0.5*K238+0.4*K239+0.1*K240)/10</f>
        <v>1.1854622798953709</v>
      </c>
      <c r="F230" s="3">
        <f>1</f>
        <v>1</v>
      </c>
      <c r="G230" s="4" t="s">
        <v>10</v>
      </c>
      <c r="H230" s="3">
        <v>-0.1696043323738389</v>
      </c>
      <c r="I230" s="3">
        <v>-0.18576609352593051</v>
      </c>
      <c r="J230" s="3">
        <v>-0.17231682189448266</v>
      </c>
      <c r="K230" s="3">
        <v>-0.11629416894931958</v>
      </c>
    </row>
    <row r="231" spans="1:11" ht="15.6" x14ac:dyDescent="0.3">
      <c r="A231" s="4" t="s">
        <v>10</v>
      </c>
      <c r="B231" s="3">
        <f>B$230+H230</f>
        <v>1.2841895626657742</v>
      </c>
      <c r="C231" s="3">
        <f t="shared" ref="C231:C241" si="24">C$230+I230</f>
        <v>1.2573540204699103</v>
      </c>
      <c r="D231" s="3">
        <f t="shared" ref="D231:D241" si="25">D$230+J230</f>
        <v>1.214983445632162</v>
      </c>
      <c r="E231" s="3">
        <f t="shared" ref="E231:E241" si="26">E$230+K230</f>
        <v>1.0691681109460514</v>
      </c>
      <c r="F231" s="3">
        <f>1</f>
        <v>1</v>
      </c>
      <c r="G231" s="4" t="s">
        <v>9</v>
      </c>
      <c r="H231" s="3">
        <v>-0.26389608395196701</v>
      </c>
      <c r="I231" s="3">
        <v>-0.26538684393678885</v>
      </c>
      <c r="J231" s="3">
        <v>-0.24090677649876377</v>
      </c>
      <c r="K231" s="3">
        <v>-0.11559680691988744</v>
      </c>
    </row>
    <row r="232" spans="1:11" ht="15.6" x14ac:dyDescent="0.3">
      <c r="A232" s="4" t="s">
        <v>9</v>
      </c>
      <c r="B232" s="3">
        <f t="shared" ref="B232:B241" si="27">B$230+H231</f>
        <v>1.1898978110876461</v>
      </c>
      <c r="C232" s="3">
        <f t="shared" si="24"/>
        <v>1.1777332700590519</v>
      </c>
      <c r="D232" s="3">
        <f t="shared" si="25"/>
        <v>1.1463934910278808</v>
      </c>
      <c r="E232" s="3">
        <f t="shared" si="26"/>
        <v>1.0698654729754835</v>
      </c>
      <c r="F232" s="3">
        <f>1</f>
        <v>1</v>
      </c>
      <c r="G232" s="4" t="s">
        <v>8</v>
      </c>
      <c r="H232" s="3">
        <v>-0.34932825797314537</v>
      </c>
      <c r="I232" s="3">
        <v>-0.35361221999704051</v>
      </c>
      <c r="J232" s="3">
        <v>-0.31871716024424157</v>
      </c>
      <c r="K232" s="3">
        <v>-0.1562989347442296</v>
      </c>
    </row>
    <row r="233" spans="1:11" ht="15.6" x14ac:dyDescent="0.3">
      <c r="A233" s="4" t="s">
        <v>8</v>
      </c>
      <c r="B233" s="3">
        <f t="shared" si="27"/>
        <v>1.1044656370664678</v>
      </c>
      <c r="C233" s="3">
        <f t="shared" si="24"/>
        <v>1.0895078939988001</v>
      </c>
      <c r="D233" s="3">
        <f t="shared" si="25"/>
        <v>1.068583107282403</v>
      </c>
      <c r="E233" s="3">
        <f t="shared" si="26"/>
        <v>1.0291633451511413</v>
      </c>
      <c r="F233" s="3">
        <f>1</f>
        <v>1</v>
      </c>
      <c r="G233" s="4" t="s">
        <v>7</v>
      </c>
      <c r="H233" s="3">
        <v>-0.42632379024945616</v>
      </c>
      <c r="I233" s="3">
        <v>-0.37958946601961718</v>
      </c>
      <c r="J233" s="3">
        <v>-0.34152808627780484</v>
      </c>
      <c r="K233" s="3">
        <v>-0.15878706324735536</v>
      </c>
    </row>
    <row r="234" spans="1:11" ht="15.6" x14ac:dyDescent="0.3">
      <c r="A234" s="4" t="s">
        <v>7</v>
      </c>
      <c r="B234" s="3">
        <f t="shared" si="27"/>
        <v>1.0274701047901571</v>
      </c>
      <c r="C234" s="3">
        <f t="shared" si="24"/>
        <v>1.0635306479762234</v>
      </c>
      <c r="D234" s="3">
        <f t="shared" si="25"/>
        <v>1.0457721812488399</v>
      </c>
      <c r="E234" s="3">
        <f t="shared" si="26"/>
        <v>1.0266752166480155</v>
      </c>
      <c r="F234" s="3">
        <f>1</f>
        <v>1</v>
      </c>
      <c r="G234" s="4" t="s">
        <v>6</v>
      </c>
      <c r="H234" s="3">
        <v>-0.50377608401997609</v>
      </c>
      <c r="I234" s="3">
        <v>-0.48320664982540101</v>
      </c>
      <c r="J234" s="3">
        <v>-0.43006390745351092</v>
      </c>
      <c r="K234" s="3">
        <v>-0.19591812371786685</v>
      </c>
    </row>
    <row r="235" spans="1:11" ht="15.6" x14ac:dyDescent="0.3">
      <c r="A235" s="4" t="s">
        <v>6</v>
      </c>
      <c r="B235" s="3">
        <f t="shared" si="27"/>
        <v>0.95001781101963712</v>
      </c>
      <c r="C235" s="3">
        <f t="shared" si="24"/>
        <v>0.95991346417043966</v>
      </c>
      <c r="D235" s="3">
        <f t="shared" si="25"/>
        <v>0.95723636007313373</v>
      </c>
      <c r="E235" s="3">
        <f t="shared" si="26"/>
        <v>0.98954415617750402</v>
      </c>
      <c r="F235" s="3">
        <f>1</f>
        <v>1</v>
      </c>
      <c r="G235" s="4" t="s">
        <v>5</v>
      </c>
      <c r="H235" s="3">
        <v>-0.47326051052219797</v>
      </c>
      <c r="I235" s="3">
        <v>-0.52471007645337131</v>
      </c>
      <c r="J235" s="3">
        <v>-0.44976650269758012</v>
      </c>
      <c r="K235" s="3">
        <v>-0.22450238260078409</v>
      </c>
    </row>
    <row r="236" spans="1:11" ht="15.6" x14ac:dyDescent="0.3">
      <c r="A236" s="4" t="s">
        <v>5</v>
      </c>
      <c r="B236" s="3">
        <f t="shared" si="27"/>
        <v>0.98053338451741523</v>
      </c>
      <c r="C236" s="3">
        <f t="shared" si="24"/>
        <v>0.91841003754246942</v>
      </c>
      <c r="D236" s="3">
        <f t="shared" si="25"/>
        <v>0.93753376482906448</v>
      </c>
      <c r="E236" s="3">
        <f t="shared" si="26"/>
        <v>0.96095989729458675</v>
      </c>
      <c r="F236" s="3">
        <f>1</f>
        <v>1</v>
      </c>
      <c r="G236" s="4" t="s">
        <v>4</v>
      </c>
      <c r="H236" s="3">
        <v>-0.59460243754671072</v>
      </c>
      <c r="I236" s="3">
        <v>-0.60101503136414614</v>
      </c>
      <c r="J236" s="3">
        <v>-0.50360241836045205</v>
      </c>
      <c r="K236" s="3">
        <v>-0.25296724226985562</v>
      </c>
    </row>
    <row r="237" spans="1:11" ht="15.6" x14ac:dyDescent="0.3">
      <c r="A237" s="4" t="s">
        <v>4</v>
      </c>
      <c r="B237" s="3">
        <f t="shared" si="27"/>
        <v>0.85919145749290249</v>
      </c>
      <c r="C237" s="3">
        <f t="shared" si="24"/>
        <v>0.84210508263169459</v>
      </c>
      <c r="D237" s="3">
        <f t="shared" si="25"/>
        <v>0.88369784916619254</v>
      </c>
      <c r="E237" s="3">
        <f t="shared" si="26"/>
        <v>0.93249503762551522</v>
      </c>
      <c r="F237" s="3">
        <f>1</f>
        <v>1</v>
      </c>
      <c r="G237" s="4" t="s">
        <v>3</v>
      </c>
      <c r="H237" s="3">
        <v>-0.75048420727497067</v>
      </c>
      <c r="I237" s="3">
        <v>-0.7434703767451426</v>
      </c>
      <c r="J237" s="3">
        <v>-0.62490450262433095</v>
      </c>
      <c r="K237" s="3">
        <v>-0.29553241211424491</v>
      </c>
    </row>
    <row r="238" spans="1:11" ht="15.6" x14ac:dyDescent="0.3">
      <c r="A238" s="4" t="s">
        <v>3</v>
      </c>
      <c r="B238" s="3">
        <f t="shared" si="27"/>
        <v>0.70330968776464253</v>
      </c>
      <c r="C238" s="3">
        <f t="shared" si="24"/>
        <v>0.69964973725069812</v>
      </c>
      <c r="D238" s="3">
        <f t="shared" si="25"/>
        <v>0.76239576490231364</v>
      </c>
      <c r="E238" s="3">
        <f t="shared" si="26"/>
        <v>0.88992986778112604</v>
      </c>
      <c r="F238" s="3">
        <f>1</f>
        <v>1</v>
      </c>
      <c r="G238" s="4" t="s">
        <v>2</v>
      </c>
      <c r="H238" s="3">
        <v>-0.87273605421861089</v>
      </c>
      <c r="I238" s="3">
        <v>-0.83807930071127434</v>
      </c>
      <c r="J238" s="3">
        <v>-0.72553577561042459</v>
      </c>
      <c r="K238" s="3">
        <v>-0.33272984041572085</v>
      </c>
    </row>
    <row r="239" spans="1:11" ht="15.6" x14ac:dyDescent="0.3">
      <c r="A239" s="4" t="s">
        <v>2</v>
      </c>
      <c r="B239" s="3">
        <f t="shared" si="27"/>
        <v>0.58105784082100231</v>
      </c>
      <c r="C239" s="3">
        <f t="shared" si="24"/>
        <v>0.60504081328456638</v>
      </c>
      <c r="D239" s="3">
        <f t="shared" si="25"/>
        <v>0.66176449191622</v>
      </c>
      <c r="E239" s="3">
        <f t="shared" si="26"/>
        <v>0.85273243947965005</v>
      </c>
      <c r="F239" s="3">
        <f>1</f>
        <v>1</v>
      </c>
      <c r="G239" s="4" t="s">
        <v>1</v>
      </c>
      <c r="H239" s="3">
        <v>-1.1069644025561529</v>
      </c>
      <c r="I239" s="3">
        <v>-0.92753671827641671</v>
      </c>
      <c r="J239" s="3">
        <v>-0.8300133068233716</v>
      </c>
      <c r="K239" s="3">
        <v>-0.35174260411437053</v>
      </c>
    </row>
    <row r="240" spans="1:11" ht="15.6" x14ac:dyDescent="0.3">
      <c r="A240" s="4" t="s">
        <v>1</v>
      </c>
      <c r="B240" s="3">
        <f t="shared" si="27"/>
        <v>0.34682949248346029</v>
      </c>
      <c r="C240" s="3">
        <f t="shared" si="24"/>
        <v>0.51558339571942402</v>
      </c>
      <c r="D240" s="3">
        <f t="shared" si="25"/>
        <v>0.55728696070327299</v>
      </c>
      <c r="E240" s="3">
        <f t="shared" si="26"/>
        <v>0.83371967578100037</v>
      </c>
      <c r="F240" s="3">
        <f>1</f>
        <v>1</v>
      </c>
      <c r="G240" s="4" t="s">
        <v>0</v>
      </c>
      <c r="H240" s="3">
        <v>-1.2750945835210192</v>
      </c>
      <c r="I240" s="3">
        <v>-1.0439004442476572</v>
      </c>
      <c r="J240" s="3">
        <v>-0.96423288680718811</v>
      </c>
      <c r="K240" s="3">
        <v>-0.3166370253655737</v>
      </c>
    </row>
    <row r="241" spans="1:6" ht="15.6" x14ac:dyDescent="0.3">
      <c r="A241" s="4" t="s">
        <v>0</v>
      </c>
      <c r="B241" s="3">
        <f t="shared" si="27"/>
        <v>0.17869931151859397</v>
      </c>
      <c r="C241" s="3">
        <f t="shared" si="24"/>
        <v>0.39921966974818357</v>
      </c>
      <c r="D241" s="3">
        <f t="shared" si="25"/>
        <v>0.42306738071945649</v>
      </c>
      <c r="E241" s="3">
        <f t="shared" si="26"/>
        <v>0.8688252545297972</v>
      </c>
      <c r="F241" s="3">
        <f>1</f>
        <v>1</v>
      </c>
    </row>
  </sheetData>
  <mergeCells count="32">
    <mergeCell ref="B183:E183"/>
    <mergeCell ref="H183:K183"/>
    <mergeCell ref="B138:E138"/>
    <mergeCell ref="H138:K138"/>
    <mergeCell ref="B153:E153"/>
    <mergeCell ref="H153:K153"/>
    <mergeCell ref="B168:E168"/>
    <mergeCell ref="H168:K168"/>
    <mergeCell ref="B93:E93"/>
    <mergeCell ref="H93:K93"/>
    <mergeCell ref="B108:E108"/>
    <mergeCell ref="H108:K108"/>
    <mergeCell ref="B123:E123"/>
    <mergeCell ref="H123:K123"/>
    <mergeCell ref="B48:E48"/>
    <mergeCell ref="H48:K48"/>
    <mergeCell ref="B63:E63"/>
    <mergeCell ref="H63:K63"/>
    <mergeCell ref="B78:E78"/>
    <mergeCell ref="H78:K78"/>
    <mergeCell ref="B3:E3"/>
    <mergeCell ref="H3:K3"/>
    <mergeCell ref="B18:E18"/>
    <mergeCell ref="H18:K18"/>
    <mergeCell ref="B33:E33"/>
    <mergeCell ref="H33:K33"/>
    <mergeCell ref="B198:E198"/>
    <mergeCell ref="H198:K198"/>
    <mergeCell ref="B213:E213"/>
    <mergeCell ref="H213:K213"/>
    <mergeCell ref="B228:E228"/>
    <mergeCell ref="H228:K22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1"/>
  <sheetViews>
    <sheetView workbookViewId="0">
      <pane xSplit="1" ySplit="2" topLeftCell="B42" activePane="bottomRight" state="frozen"/>
      <selection pane="topRight"/>
      <selection pane="bottomLeft"/>
      <selection pane="bottomRight" activeCell="D46" sqref="D46"/>
    </sheetView>
  </sheetViews>
  <sheetFormatPr baseColWidth="10" defaultRowHeight="14.4" x14ac:dyDescent="0.3"/>
  <cols>
    <col min="1" max="1" width="16.7265625" style="1" customWidth="1"/>
    <col min="2" max="9" width="20.6328125" style="1" customWidth="1"/>
    <col min="10" max="16384" width="10.90625" style="1"/>
  </cols>
  <sheetData>
    <row r="1" spans="1:11" ht="15.6" x14ac:dyDescent="0.3">
      <c r="A1" s="8" t="s">
        <v>21</v>
      </c>
    </row>
    <row r="2" spans="1:11" ht="16.2" thickBot="1" x14ac:dyDescent="0.35">
      <c r="A2" s="7"/>
    </row>
    <row r="3" spans="1:11" ht="16.8" customHeight="1" thickTop="1" thickBot="1" x14ac:dyDescent="0.35">
      <c r="A3" s="6"/>
      <c r="B3" s="11" t="s">
        <v>17</v>
      </c>
      <c r="C3" s="12"/>
      <c r="D3" s="12"/>
      <c r="E3" s="12"/>
      <c r="G3" s="6"/>
      <c r="H3" s="11" t="s">
        <v>16</v>
      </c>
      <c r="I3" s="12"/>
      <c r="J3" s="12"/>
      <c r="K3" s="12"/>
    </row>
    <row r="4" spans="1:11" ht="30.6" thickTop="1" x14ac:dyDescent="0.3">
      <c r="A4" s="4" t="s">
        <v>22</v>
      </c>
      <c r="B4" s="5" t="s">
        <v>15</v>
      </c>
      <c r="C4" s="5" t="s">
        <v>14</v>
      </c>
      <c r="D4" s="5" t="s">
        <v>13</v>
      </c>
      <c r="E4" s="5" t="s">
        <v>12</v>
      </c>
      <c r="G4" s="4"/>
      <c r="H4" s="5" t="s">
        <v>15</v>
      </c>
      <c r="I4" s="5" t="s">
        <v>14</v>
      </c>
      <c r="J4" s="5" t="s">
        <v>13</v>
      </c>
      <c r="K4" s="5" t="s">
        <v>12</v>
      </c>
    </row>
    <row r="5" spans="1:11" ht="15.6" x14ac:dyDescent="0.3">
      <c r="A5" s="4" t="s">
        <v>11</v>
      </c>
      <c r="B5" s="3">
        <f>1-(SUM(H5:H12)+0.5*H13+0.4*H14+0.1*H15)/10</f>
        <v>1.3843886856985879</v>
      </c>
      <c r="C5" s="3">
        <f>1-(SUM(I5:I12)+0.5*I13+0.4*I14+0.1*I15)/10</f>
        <v>1.3586781808597288</v>
      </c>
      <c r="D5" s="3">
        <f>1-(SUM(J5:J12)+0.5*J13+0.4*J14+0.1*J15)/10</f>
        <v>1.2440019608474981</v>
      </c>
      <c r="E5" s="3">
        <f>1-(SUM(K5:K12)+0.5*K13+0.4*K14+0.1*K15)/10</f>
        <v>1.1320333268659999</v>
      </c>
      <c r="F5" s="3">
        <f>1</f>
        <v>1</v>
      </c>
      <c r="G5" s="4" t="s">
        <v>10</v>
      </c>
      <c r="H5" s="3">
        <v>-9.4752568173754548E-2</v>
      </c>
      <c r="I5" s="3">
        <v>-0.10258698175908826</v>
      </c>
      <c r="J5" s="3">
        <v>-7.81015478097839E-2</v>
      </c>
      <c r="K5" s="3">
        <v>-7.7599110982676045E-3</v>
      </c>
    </row>
    <row r="6" spans="1:11" ht="15.6" x14ac:dyDescent="0.3">
      <c r="A6" s="4" t="s">
        <v>10</v>
      </c>
      <c r="B6" s="3">
        <f t="shared" ref="B6:E13" si="0">B$5+H5</f>
        <v>1.2896361175248332</v>
      </c>
      <c r="C6" s="3">
        <f t="shared" si="0"/>
        <v>1.2560911991006405</v>
      </c>
      <c r="D6" s="3">
        <f t="shared" si="0"/>
        <v>1.1659004130377142</v>
      </c>
      <c r="E6" s="3">
        <f t="shared" si="0"/>
        <v>1.1242734157677323</v>
      </c>
      <c r="F6" s="3">
        <f>1</f>
        <v>1</v>
      </c>
      <c r="G6" s="4" t="s">
        <v>9</v>
      </c>
      <c r="H6" s="3">
        <v>-0.2045021157413871</v>
      </c>
      <c r="I6" s="3">
        <v>-0.20417980476589895</v>
      </c>
      <c r="J6" s="3">
        <v>-0.15350122901470786</v>
      </c>
      <c r="K6" s="3">
        <v>-5.2485361385597132E-2</v>
      </c>
    </row>
    <row r="7" spans="1:11" ht="15.6" x14ac:dyDescent="0.3">
      <c r="A7" s="4" t="s">
        <v>9</v>
      </c>
      <c r="B7" s="3">
        <f t="shared" si="0"/>
        <v>1.1798865699572008</v>
      </c>
      <c r="C7" s="3">
        <f t="shared" si="0"/>
        <v>1.1544983760938299</v>
      </c>
      <c r="D7" s="3">
        <f t="shared" si="0"/>
        <v>1.0905007318327904</v>
      </c>
      <c r="E7" s="3">
        <f t="shared" si="0"/>
        <v>1.0795479654804028</v>
      </c>
      <c r="F7" s="3">
        <f>1</f>
        <v>1</v>
      </c>
      <c r="G7" s="4" t="s">
        <v>8</v>
      </c>
      <c r="H7" s="3">
        <v>-0.26178421106288174</v>
      </c>
      <c r="I7" s="3">
        <v>-0.23804997739172795</v>
      </c>
      <c r="J7" s="3">
        <v>-0.18039134850706501</v>
      </c>
      <c r="K7" s="3">
        <v>-6.9729122424034978E-2</v>
      </c>
    </row>
    <row r="8" spans="1:11" ht="15.6" x14ac:dyDescent="0.3">
      <c r="A8" s="4" t="s">
        <v>8</v>
      </c>
      <c r="B8" s="3">
        <f t="shared" si="0"/>
        <v>1.1226044746357062</v>
      </c>
      <c r="C8" s="3">
        <f t="shared" si="0"/>
        <v>1.1206282034680008</v>
      </c>
      <c r="D8" s="3">
        <f t="shared" si="0"/>
        <v>1.0636106123404332</v>
      </c>
      <c r="E8" s="3">
        <f t="shared" si="0"/>
        <v>1.0623042044419648</v>
      </c>
      <c r="F8" s="3">
        <f>1</f>
        <v>1</v>
      </c>
      <c r="G8" s="4" t="s">
        <v>7</v>
      </c>
      <c r="H8" s="3">
        <v>-0.35575331171729302</v>
      </c>
      <c r="I8" s="3">
        <v>-0.30213556775306877</v>
      </c>
      <c r="J8" s="3">
        <v>-0.20906969060719832</v>
      </c>
      <c r="K8" s="3">
        <v>-7.4059956002919508E-2</v>
      </c>
    </row>
    <row r="9" spans="1:11" ht="15.6" x14ac:dyDescent="0.3">
      <c r="A9" s="4" t="s">
        <v>7</v>
      </c>
      <c r="B9" s="3">
        <f t="shared" si="0"/>
        <v>1.0286353739812948</v>
      </c>
      <c r="C9" s="3">
        <f t="shared" si="0"/>
        <v>1.05654261310666</v>
      </c>
      <c r="D9" s="3">
        <f t="shared" si="0"/>
        <v>1.0349322702402999</v>
      </c>
      <c r="E9" s="3">
        <f t="shared" si="0"/>
        <v>1.0579733708630803</v>
      </c>
      <c r="F9" s="3">
        <f>1</f>
        <v>1</v>
      </c>
      <c r="G9" s="4" t="s">
        <v>6</v>
      </c>
      <c r="H9" s="3">
        <v>-0.35812882460463247</v>
      </c>
      <c r="I9" s="3">
        <v>-0.30747503374432689</v>
      </c>
      <c r="J9" s="3">
        <v>-0.19918539787230094</v>
      </c>
      <c r="K9" s="3">
        <v>-9.851457385909751E-2</v>
      </c>
    </row>
    <row r="10" spans="1:11" ht="15.6" x14ac:dyDescent="0.3">
      <c r="A10" s="4" t="s">
        <v>6</v>
      </c>
      <c r="B10" s="3">
        <f t="shared" si="0"/>
        <v>1.0262598610939553</v>
      </c>
      <c r="C10" s="3">
        <f t="shared" si="0"/>
        <v>1.051203147115402</v>
      </c>
      <c r="D10" s="3">
        <f t="shared" si="0"/>
        <v>1.0448165629751971</v>
      </c>
      <c r="E10" s="3">
        <f t="shared" si="0"/>
        <v>1.0335187530069023</v>
      </c>
      <c r="F10" s="3">
        <f>1</f>
        <v>1</v>
      </c>
      <c r="G10" s="4" t="s">
        <v>5</v>
      </c>
      <c r="H10" s="3">
        <v>-0.42488995744634789</v>
      </c>
      <c r="I10" s="3">
        <v>-0.41523903358539271</v>
      </c>
      <c r="J10" s="3">
        <v>-0.28293134520790958</v>
      </c>
      <c r="K10" s="3">
        <v>-0.15461982595328594</v>
      </c>
    </row>
    <row r="11" spans="1:11" ht="15.6" x14ac:dyDescent="0.3">
      <c r="A11" s="4" t="s">
        <v>5</v>
      </c>
      <c r="B11" s="3">
        <f t="shared" si="0"/>
        <v>0.95949872825224003</v>
      </c>
      <c r="C11" s="3">
        <f t="shared" si="0"/>
        <v>0.94343914727433609</v>
      </c>
      <c r="D11" s="3">
        <f t="shared" si="0"/>
        <v>0.96107061563958851</v>
      </c>
      <c r="E11" s="3">
        <f t="shared" si="0"/>
        <v>0.97741350091271395</v>
      </c>
      <c r="F11" s="3">
        <f>1</f>
        <v>1</v>
      </c>
      <c r="G11" s="4" t="s">
        <v>4</v>
      </c>
      <c r="H11" s="3">
        <v>-0.55964283385575009</v>
      </c>
      <c r="I11" s="3">
        <v>-0.50902416628135327</v>
      </c>
      <c r="J11" s="3">
        <v>-0.3392759806709752</v>
      </c>
      <c r="K11" s="3">
        <v>-0.2044993371789931</v>
      </c>
    </row>
    <row r="12" spans="1:11" ht="15.6" x14ac:dyDescent="0.3">
      <c r="A12" s="4" t="s">
        <v>4</v>
      </c>
      <c r="B12" s="3">
        <f t="shared" si="0"/>
        <v>0.82474585184283777</v>
      </c>
      <c r="C12" s="3">
        <f t="shared" si="0"/>
        <v>0.84965401457837553</v>
      </c>
      <c r="D12" s="3">
        <f t="shared" si="0"/>
        <v>0.90472598017652295</v>
      </c>
      <c r="E12" s="3">
        <f t="shared" si="0"/>
        <v>0.92753398968700673</v>
      </c>
      <c r="F12" s="3">
        <f>1</f>
        <v>1</v>
      </c>
      <c r="G12" s="4" t="s">
        <v>3</v>
      </c>
      <c r="H12" s="3">
        <v>-0.66652779854880873</v>
      </c>
      <c r="I12" s="3">
        <v>-0.62744044861822668</v>
      </c>
      <c r="J12" s="3">
        <v>-0.40649137262860108</v>
      </c>
      <c r="K12" s="3">
        <v>-0.2604160817395057</v>
      </c>
    </row>
    <row r="13" spans="1:11" ht="15.6" x14ac:dyDescent="0.3">
      <c r="A13" s="4" t="s">
        <v>3</v>
      </c>
      <c r="B13" s="3">
        <f t="shared" si="0"/>
        <v>0.71786088714977914</v>
      </c>
      <c r="C13" s="3">
        <f t="shared" si="0"/>
        <v>0.73123773224150213</v>
      </c>
      <c r="D13" s="3">
        <f t="shared" si="0"/>
        <v>0.83751058821889712</v>
      </c>
      <c r="E13" s="3">
        <f t="shared" si="0"/>
        <v>0.87161724512649419</v>
      </c>
      <c r="F13" s="3">
        <f>1</f>
        <v>1</v>
      </c>
      <c r="G13" s="4" t="s">
        <v>2</v>
      </c>
      <c r="H13" s="3">
        <v>-0.83144294546406938</v>
      </c>
      <c r="I13" s="3">
        <v>-0.79282242811689363</v>
      </c>
      <c r="J13" s="3">
        <v>-0.53025894663202255</v>
      </c>
      <c r="K13" s="3">
        <v>-0.32527892018277133</v>
      </c>
    </row>
    <row r="14" spans="1:11" ht="15.6" x14ac:dyDescent="0.3">
      <c r="A14" s="4" t="s">
        <v>2</v>
      </c>
      <c r="B14" s="3">
        <f>B$5+0.5*H13+0.4*H14+0.1*H15</f>
        <v>0.46648344986356477</v>
      </c>
      <c r="C14" s="3">
        <f>C$5+0.5*I13+0.4*I14+0.1*I15</f>
        <v>0.47802738616152368</v>
      </c>
      <c r="D14" s="3">
        <f>D$5+0.5*J13+0.4*J14+0.1*J15</f>
        <v>0.6529302646910583</v>
      </c>
      <c r="E14" s="3">
        <f>E$5+0.5*K13+0.4*K14+0.1*K15</f>
        <v>0.73378422784770225</v>
      </c>
      <c r="F14" s="3">
        <f>1</f>
        <v>1</v>
      </c>
      <c r="G14" s="4" t="s">
        <v>1</v>
      </c>
      <c r="H14" s="3">
        <v>-0.96757754651032979</v>
      </c>
      <c r="I14" s="3">
        <v>-0.92998745971666263</v>
      </c>
      <c r="J14" s="3">
        <v>-0.61493131465634332</v>
      </c>
      <c r="K14" s="3">
        <v>-0.43663543554056922</v>
      </c>
    </row>
    <row r="15" spans="1:11" ht="15.6" x14ac:dyDescent="0.3">
      <c r="A15" s="4" t="s">
        <v>1</v>
      </c>
      <c r="B15" s="3">
        <f>B$5+H14</f>
        <v>0.41681113918825807</v>
      </c>
      <c r="C15" s="3">
        <f>C$5+I14</f>
        <v>0.42869072114306617</v>
      </c>
      <c r="D15" s="3">
        <f>D$5+J14</f>
        <v>0.62907064619115483</v>
      </c>
      <c r="E15" s="3">
        <f>E$5+K14</f>
        <v>0.69539789132543062</v>
      </c>
      <c r="F15" s="3">
        <f>1</f>
        <v>1</v>
      </c>
      <c r="G15" s="4" t="s">
        <v>0</v>
      </c>
      <c r="H15" s="3">
        <v>-1.1515274449885653</v>
      </c>
      <c r="I15" s="3">
        <v>-1.1224459675309324</v>
      </c>
      <c r="J15" s="3">
        <v>-0.79969696977891258</v>
      </c>
      <c r="K15" s="3">
        <v>-0.60955464710684271</v>
      </c>
    </row>
    <row r="16" spans="1:11" ht="15.6" x14ac:dyDescent="0.3">
      <c r="A16" s="4" t="s">
        <v>0</v>
      </c>
      <c r="B16" s="3">
        <f>MAX(B5+H15,0.2)</f>
        <v>0.23286124071002257</v>
      </c>
      <c r="C16" s="3">
        <f>MAX(C5+I15,0.2)</f>
        <v>0.2362322133287964</v>
      </c>
      <c r="D16" s="3">
        <f>MAX(D5+J15,0.2)</f>
        <v>0.44430499106858556</v>
      </c>
      <c r="E16" s="3">
        <f>MAX(E5+K15,0.2)</f>
        <v>0.52247867975915718</v>
      </c>
      <c r="F16" s="3">
        <f>1</f>
        <v>1</v>
      </c>
    </row>
    <row r="17" spans="1:11" ht="15" thickBot="1" x14ac:dyDescent="0.35">
      <c r="B17" s="2"/>
      <c r="C17" s="2"/>
      <c r="D17" s="2"/>
      <c r="E17" s="2"/>
    </row>
    <row r="18" spans="1:11" ht="16.8" thickTop="1" thickBot="1" x14ac:dyDescent="0.35">
      <c r="A18" s="6"/>
      <c r="B18" s="11" t="s">
        <v>17</v>
      </c>
      <c r="C18" s="12"/>
      <c r="D18" s="12"/>
      <c r="E18" s="12"/>
      <c r="G18" s="6"/>
      <c r="H18" s="11" t="s">
        <v>16</v>
      </c>
      <c r="I18" s="12"/>
      <c r="J18" s="12"/>
      <c r="K18" s="12"/>
    </row>
    <row r="19" spans="1:11" ht="30.6" thickTop="1" x14ac:dyDescent="0.3">
      <c r="A19" s="4" t="s">
        <v>23</v>
      </c>
      <c r="B19" s="5" t="s">
        <v>15</v>
      </c>
      <c r="C19" s="5" t="s">
        <v>14</v>
      </c>
      <c r="D19" s="5" t="s">
        <v>13</v>
      </c>
      <c r="E19" s="5" t="s">
        <v>12</v>
      </c>
      <c r="G19" s="4"/>
      <c r="H19" s="5" t="s">
        <v>15</v>
      </c>
      <c r="I19" s="5" t="s">
        <v>14</v>
      </c>
      <c r="J19" s="5" t="s">
        <v>13</v>
      </c>
      <c r="K19" s="5" t="s">
        <v>12</v>
      </c>
    </row>
    <row r="20" spans="1:11" ht="15.6" x14ac:dyDescent="0.3">
      <c r="A20" s="4" t="s">
        <v>11</v>
      </c>
      <c r="B20" s="3">
        <f>1-(SUM(H20:H27)+0.5*H28+0.4*H29+0.1*H30)/10</f>
        <v>1.0418031403417021</v>
      </c>
      <c r="C20" s="3">
        <f>1-(SUM(I20:I27)+0.5*I28+0.4*I29+0.1*I30)/10</f>
        <v>1.0195545355060593</v>
      </c>
      <c r="D20" s="3">
        <f>1-(SUM(J20:J27)+0.5*J28+0.4*J29+0.1*J30)/10</f>
        <v>1.0128729578734992</v>
      </c>
      <c r="E20" s="3">
        <f>1-(SUM(K20:K27)+0.5*K28+0.4*K29+0.1*K30)/10</f>
        <v>1.0391599389618431</v>
      </c>
      <c r="F20" s="3">
        <f>1</f>
        <v>1</v>
      </c>
      <c r="G20" s="4" t="s">
        <v>10</v>
      </c>
      <c r="H20" s="3">
        <v>-3.0842386673518738E-3</v>
      </c>
      <c r="I20" s="3">
        <v>8.664573627976074E-3</v>
      </c>
      <c r="J20" s="3">
        <v>7.4680842113872799E-3</v>
      </c>
      <c r="K20" s="3">
        <v>-2.1011268479249584E-2</v>
      </c>
    </row>
    <row r="21" spans="1:11" ht="15.6" x14ac:dyDescent="0.3">
      <c r="A21" s="4" t="s">
        <v>10</v>
      </c>
      <c r="B21" s="3">
        <f t="shared" ref="B21:E28" si="1">B$20+H20</f>
        <v>1.0387189016743501</v>
      </c>
      <c r="C21" s="3">
        <f t="shared" si="1"/>
        <v>1.0282191091340354</v>
      </c>
      <c r="D21" s="3">
        <f t="shared" si="1"/>
        <v>1.0203410420848864</v>
      </c>
      <c r="E21" s="3">
        <f t="shared" si="1"/>
        <v>1.0181486704825935</v>
      </c>
      <c r="F21" s="3">
        <f>1</f>
        <v>1</v>
      </c>
      <c r="G21" s="4" t="s">
        <v>9</v>
      </c>
      <c r="H21" s="3">
        <v>-2.9995230924790336E-2</v>
      </c>
      <c r="I21" s="3">
        <v>-6.167527837463581E-3</v>
      </c>
      <c r="J21" s="3">
        <v>-4.9629484092114573E-3</v>
      </c>
      <c r="K21" s="3">
        <v>-3.7044978872031842E-2</v>
      </c>
    </row>
    <row r="22" spans="1:11" ht="15.6" x14ac:dyDescent="0.3">
      <c r="A22" s="4" t="s">
        <v>9</v>
      </c>
      <c r="B22" s="3">
        <f t="shared" si="1"/>
        <v>1.0118079094169117</v>
      </c>
      <c r="C22" s="3">
        <f t="shared" si="1"/>
        <v>1.0133870076685958</v>
      </c>
      <c r="D22" s="3">
        <f t="shared" si="1"/>
        <v>1.0079100094642877</v>
      </c>
      <c r="E22" s="3">
        <f t="shared" si="1"/>
        <v>1.0021149600898114</v>
      </c>
      <c r="F22" s="3">
        <f>1</f>
        <v>1</v>
      </c>
      <c r="G22" s="4" t="s">
        <v>8</v>
      </c>
      <c r="H22" s="3">
        <v>-4.8068611039528059E-2</v>
      </c>
      <c r="I22" s="3">
        <v>-2.2902627113907198E-2</v>
      </c>
      <c r="J22" s="3">
        <v>-1.8769207532114092E-2</v>
      </c>
      <c r="K22" s="3">
        <v>-3.1982790568132795E-2</v>
      </c>
    </row>
    <row r="23" spans="1:11" ht="15.6" x14ac:dyDescent="0.3">
      <c r="A23" s="4" t="s">
        <v>8</v>
      </c>
      <c r="B23" s="3">
        <f t="shared" si="1"/>
        <v>0.99373452930217399</v>
      </c>
      <c r="C23" s="3">
        <f t="shared" si="1"/>
        <v>0.99665190839215212</v>
      </c>
      <c r="D23" s="3">
        <f t="shared" si="1"/>
        <v>0.9941037503413851</v>
      </c>
      <c r="E23" s="3">
        <f t="shared" si="1"/>
        <v>1.0071771483937104</v>
      </c>
      <c r="F23" s="3">
        <f>1</f>
        <v>1</v>
      </c>
      <c r="G23" s="4" t="s">
        <v>7</v>
      </c>
      <c r="H23" s="3">
        <v>-4.2266487727252632E-2</v>
      </c>
      <c r="I23" s="3">
        <v>-3.777744755017715E-3</v>
      </c>
      <c r="J23" s="3">
        <v>-5.3682837205857401E-3</v>
      </c>
      <c r="K23" s="3">
        <v>-3.8782759447392956E-2</v>
      </c>
    </row>
    <row r="24" spans="1:11" ht="15.6" x14ac:dyDescent="0.3">
      <c r="A24" s="4" t="s">
        <v>7</v>
      </c>
      <c r="B24" s="3">
        <f t="shared" si="1"/>
        <v>0.99953665261444946</v>
      </c>
      <c r="C24" s="3">
        <f t="shared" si="1"/>
        <v>1.0157767907510415</v>
      </c>
      <c r="D24" s="3">
        <f t="shared" si="1"/>
        <v>1.0075046741529134</v>
      </c>
      <c r="E24" s="3">
        <f t="shared" si="1"/>
        <v>1.0003771795144503</v>
      </c>
      <c r="F24" s="3">
        <f>1</f>
        <v>1</v>
      </c>
      <c r="G24" s="4" t="s">
        <v>6</v>
      </c>
      <c r="H24" s="3">
        <v>-5.3715818219728782E-2</v>
      </c>
      <c r="I24" s="3">
        <v>-1.6089164201768938E-2</v>
      </c>
      <c r="J24" s="3">
        <v>-1.5862417983454918E-2</v>
      </c>
      <c r="K24" s="3">
        <v>-3.7408760566828382E-2</v>
      </c>
    </row>
    <row r="25" spans="1:11" ht="15.6" x14ac:dyDescent="0.3">
      <c r="A25" s="4" t="s">
        <v>6</v>
      </c>
      <c r="B25" s="3">
        <f t="shared" si="1"/>
        <v>0.98808732212197325</v>
      </c>
      <c r="C25" s="3">
        <f t="shared" si="1"/>
        <v>1.0034653713042905</v>
      </c>
      <c r="D25" s="3">
        <f t="shared" si="1"/>
        <v>0.99701053989004429</v>
      </c>
      <c r="E25" s="3">
        <f t="shared" si="1"/>
        <v>1.0017511783950148</v>
      </c>
      <c r="F25" s="3">
        <f>1</f>
        <v>1</v>
      </c>
      <c r="G25" s="4" t="s">
        <v>5</v>
      </c>
      <c r="H25" s="3">
        <v>-5.2537504314993863E-2</v>
      </c>
      <c r="I25" s="3">
        <v>-3.3410542448228817E-2</v>
      </c>
      <c r="J25" s="3">
        <v>-2.317429658771587E-2</v>
      </c>
      <c r="K25" s="3">
        <v>-5.1047784663144961E-2</v>
      </c>
    </row>
    <row r="26" spans="1:11" ht="15.6" x14ac:dyDescent="0.3">
      <c r="A26" s="4" t="s">
        <v>5</v>
      </c>
      <c r="B26" s="3">
        <f t="shared" si="1"/>
        <v>0.98926563602670825</v>
      </c>
      <c r="C26" s="3">
        <f t="shared" si="1"/>
        <v>0.98614399305783051</v>
      </c>
      <c r="D26" s="3">
        <f t="shared" si="1"/>
        <v>0.98969866128578332</v>
      </c>
      <c r="E26" s="3">
        <f t="shared" si="1"/>
        <v>0.98811215429869814</v>
      </c>
      <c r="F26" s="3">
        <f>1</f>
        <v>1</v>
      </c>
      <c r="G26" s="4" t="s">
        <v>4</v>
      </c>
      <c r="H26" s="3">
        <v>-3.4615675243869284E-2</v>
      </c>
      <c r="I26" s="3">
        <v>-8.4433197168394501E-3</v>
      </c>
      <c r="J26" s="3">
        <v>-3.2738682139143598E-3</v>
      </c>
      <c r="K26" s="3">
        <v>-3.1042632137339349E-2</v>
      </c>
    </row>
    <row r="27" spans="1:11" ht="15.6" x14ac:dyDescent="0.3">
      <c r="A27" s="4" t="s">
        <v>4</v>
      </c>
      <c r="B27" s="3">
        <f t="shared" si="1"/>
        <v>1.0071874650978327</v>
      </c>
      <c r="C27" s="3">
        <f t="shared" si="1"/>
        <v>1.0111112157892199</v>
      </c>
      <c r="D27" s="3">
        <f t="shared" si="1"/>
        <v>1.0095990896595848</v>
      </c>
      <c r="E27" s="3">
        <f t="shared" si="1"/>
        <v>1.0081173068245037</v>
      </c>
      <c r="F27" s="3">
        <f>1</f>
        <v>1</v>
      </c>
      <c r="G27" s="4" t="s">
        <v>3</v>
      </c>
      <c r="H27" s="3">
        <v>-4.1350969966851052E-2</v>
      </c>
      <c r="I27" s="3">
        <v>-1.599978145889781E-2</v>
      </c>
      <c r="J27" s="3">
        <v>-7.1642803492596172E-3</v>
      </c>
      <c r="K27" s="3">
        <v>-5.2418830177594168E-2</v>
      </c>
    </row>
    <row r="28" spans="1:11" ht="15.6" x14ac:dyDescent="0.3">
      <c r="A28" s="4" t="s">
        <v>3</v>
      </c>
      <c r="B28" s="3">
        <f t="shared" si="1"/>
        <v>1.000452170374851</v>
      </c>
      <c r="C28" s="3">
        <f t="shared" si="1"/>
        <v>1.0035547540471614</v>
      </c>
      <c r="D28" s="3">
        <f t="shared" si="1"/>
        <v>1.0057086775242396</v>
      </c>
      <c r="E28" s="3">
        <f t="shared" si="1"/>
        <v>0.98674110878424892</v>
      </c>
      <c r="F28" s="3">
        <f>1</f>
        <v>1</v>
      </c>
      <c r="G28" s="4" t="s">
        <v>2</v>
      </c>
      <c r="H28" s="3">
        <v>-4.2522503453941297E-2</v>
      </c>
      <c r="I28" s="3">
        <v>-3.3314457875623885E-2</v>
      </c>
      <c r="J28" s="3">
        <v>-1.0883825181223775E-2</v>
      </c>
      <c r="K28" s="3">
        <v>-6.3761273214245393E-2</v>
      </c>
    </row>
    <row r="29" spans="1:11" ht="15.6" x14ac:dyDescent="0.3">
      <c r="A29" s="4" t="s">
        <v>2</v>
      </c>
      <c r="B29" s="3">
        <f>B$20+0.5*H28+0.4*H29+0.1*H30</f>
        <v>0.92940627302904655</v>
      </c>
      <c r="C29" s="3">
        <f>C$20+0.5*I28+0.4*I29+0.1*I30</f>
        <v>0.92213531434961271</v>
      </c>
      <c r="D29" s="3">
        <f>D$20+0.5*J28+0.4*J29+0.1*J30</f>
        <v>0.95525059772337528</v>
      </c>
      <c r="E29" s="3">
        <f>E$20+0.5*K28+0.4*K29+0.1*K30</f>
        <v>0.94830035425512615</v>
      </c>
      <c r="F29" s="3">
        <f>1</f>
        <v>1</v>
      </c>
      <c r="G29" s="4" t="s">
        <v>1</v>
      </c>
      <c r="H29" s="3">
        <v>-0.13899474965362274</v>
      </c>
      <c r="I29" s="3">
        <v>-0.13019136056614483</v>
      </c>
      <c r="J29" s="3">
        <v>-7.7562197975669336E-2</v>
      </c>
      <c r="K29" s="3">
        <v>-9.0394763337992498E-2</v>
      </c>
    </row>
    <row r="30" spans="1:11" ht="15.6" x14ac:dyDescent="0.3">
      <c r="A30" s="4" t="s">
        <v>1</v>
      </c>
      <c r="B30" s="3">
        <f>B$20+H29</f>
        <v>0.90280839068807928</v>
      </c>
      <c r="C30" s="3">
        <f>C$20+I29</f>
        <v>0.88936317493991446</v>
      </c>
      <c r="D30" s="3">
        <f>D$20+J29</f>
        <v>0.93531075989782986</v>
      </c>
      <c r="E30" s="3">
        <f>E$20+K29</f>
        <v>0.94876517562385065</v>
      </c>
      <c r="F30" s="3">
        <f>1</f>
        <v>1</v>
      </c>
      <c r="G30" s="4" t="s">
        <v>0</v>
      </c>
      <c r="H30" s="3">
        <v>-0.35537715724235802</v>
      </c>
      <c r="I30" s="3">
        <v>-0.28685447992176788</v>
      </c>
      <c r="J30" s="3">
        <v>-0.21155568369244193</v>
      </c>
      <c r="K30" s="3">
        <v>-0.22821042764397212</v>
      </c>
    </row>
    <row r="31" spans="1:11" ht="15.6" x14ac:dyDescent="0.3">
      <c r="A31" s="4" t="s">
        <v>0</v>
      </c>
      <c r="B31" s="3">
        <f>MAX(B20+H30,0.2)</f>
        <v>0.68642598309934399</v>
      </c>
      <c r="C31" s="3">
        <f>MAX(C20+I30,0.2)</f>
        <v>0.73270005558429152</v>
      </c>
      <c r="D31" s="3">
        <f>MAX(D20+J30,0.2)</f>
        <v>0.80131727418105725</v>
      </c>
      <c r="E31" s="3">
        <f>MAX(E20+K30,0.2)</f>
        <v>0.81094951131787096</v>
      </c>
      <c r="F31" s="3">
        <f>1</f>
        <v>1</v>
      </c>
    </row>
    <row r="32" spans="1:11" ht="16.2" thickBot="1" x14ac:dyDescent="0.35">
      <c r="A32" s="4"/>
      <c r="B32" s="3"/>
      <c r="C32" s="3"/>
      <c r="D32" s="3"/>
      <c r="E32" s="3"/>
      <c r="F32" s="3"/>
    </row>
    <row r="33" spans="1:11" ht="16.8" thickTop="1" thickBot="1" x14ac:dyDescent="0.35">
      <c r="A33" s="6"/>
      <c r="B33" s="11" t="s">
        <v>17</v>
      </c>
      <c r="C33" s="12"/>
      <c r="D33" s="12"/>
      <c r="E33" s="12"/>
      <c r="G33" s="6"/>
      <c r="H33" s="11" t="s">
        <v>16</v>
      </c>
      <c r="I33" s="12"/>
      <c r="J33" s="12"/>
      <c r="K33" s="12"/>
    </row>
    <row r="34" spans="1:11" ht="30.6" thickTop="1" x14ac:dyDescent="0.3">
      <c r="A34" s="4" t="s">
        <v>24</v>
      </c>
      <c r="B34" s="5" t="s">
        <v>15</v>
      </c>
      <c r="C34" s="5" t="s">
        <v>14</v>
      </c>
      <c r="D34" s="5" t="s">
        <v>13</v>
      </c>
      <c r="E34" s="5" t="s">
        <v>12</v>
      </c>
      <c r="G34" s="4"/>
      <c r="H34" s="5" t="s">
        <v>15</v>
      </c>
      <c r="I34" s="5" t="s">
        <v>14</v>
      </c>
      <c r="J34" s="5" t="s">
        <v>13</v>
      </c>
      <c r="K34" s="5" t="s">
        <v>12</v>
      </c>
    </row>
    <row r="35" spans="1:11" ht="15.6" x14ac:dyDescent="0.3">
      <c r="A35" s="4" t="s">
        <v>11</v>
      </c>
      <c r="B35" s="3">
        <f>1-(SUM(H35:H42)+0.5*H43+0.4*H44+0.1*H45)/10</f>
        <v>1.3071875867777301</v>
      </c>
      <c r="C35" s="3">
        <f>1-(SUM(I35:I42)+0.5*I43+0.4*I44+0.1*I45)/10</f>
        <v>1.2963878827248805</v>
      </c>
      <c r="D35" s="3">
        <f>1-(SUM(J35:J42)+0.5*J43+0.4*J44+0.1*J45)/10</f>
        <v>1.234389106254939</v>
      </c>
      <c r="E35" s="3">
        <f>1-(SUM(K35:K42)+0.5*K43+0.4*K44+0.1*K45)/10</f>
        <v>1.2202054032806169</v>
      </c>
      <c r="F35" s="3">
        <f>1</f>
        <v>1</v>
      </c>
      <c r="G35" s="4" t="s">
        <v>10</v>
      </c>
      <c r="H35" s="3">
        <v>-0.10728044393306237</v>
      </c>
      <c r="I35" s="3">
        <v>-9.2714324396254683E-2</v>
      </c>
      <c r="J35" s="3">
        <v>-9.2392416294835591E-2</v>
      </c>
      <c r="K35" s="3">
        <v>-7.1663461595651748E-2</v>
      </c>
    </row>
    <row r="36" spans="1:11" ht="15.6" x14ac:dyDescent="0.3">
      <c r="A36" s="4" t="s">
        <v>10</v>
      </c>
      <c r="B36" s="3">
        <f t="shared" ref="B36:E43" si="2">B$35+H35</f>
        <v>1.1999071428446677</v>
      </c>
      <c r="C36" s="3">
        <f t="shared" si="2"/>
        <v>1.2036735583286258</v>
      </c>
      <c r="D36" s="3">
        <f t="shared" si="2"/>
        <v>1.1419966899601035</v>
      </c>
      <c r="E36" s="3">
        <f t="shared" si="2"/>
        <v>1.1485419416849652</v>
      </c>
      <c r="F36" s="3">
        <f>1</f>
        <v>1</v>
      </c>
      <c r="G36" s="4" t="s">
        <v>9</v>
      </c>
      <c r="H36" s="3">
        <v>-0.16541387528437324</v>
      </c>
      <c r="I36" s="3">
        <v>-0.13157475030619142</v>
      </c>
      <c r="J36" s="3">
        <v>-9.9185639652942914E-2</v>
      </c>
      <c r="K36" s="3">
        <v>-0.10333419186339346</v>
      </c>
    </row>
    <row r="37" spans="1:11" ht="15.6" x14ac:dyDescent="0.3">
      <c r="A37" s="4" t="s">
        <v>9</v>
      </c>
      <c r="B37" s="3">
        <f t="shared" si="2"/>
        <v>1.1417737114933568</v>
      </c>
      <c r="C37" s="3">
        <f t="shared" si="2"/>
        <v>1.164813132418689</v>
      </c>
      <c r="D37" s="3">
        <f t="shared" si="2"/>
        <v>1.1352034666019961</v>
      </c>
      <c r="E37" s="3">
        <f t="shared" si="2"/>
        <v>1.1168712114172235</v>
      </c>
      <c r="F37" s="3">
        <f>1</f>
        <v>1</v>
      </c>
      <c r="G37" s="4" t="s">
        <v>8</v>
      </c>
      <c r="H37" s="3">
        <v>-0.17528045250721691</v>
      </c>
      <c r="I37" s="3">
        <v>-0.13814580584503955</v>
      </c>
      <c r="J37" s="3">
        <v>-0.10863931144560027</v>
      </c>
      <c r="K37" s="3">
        <v>-0.11435543634981093</v>
      </c>
    </row>
    <row r="38" spans="1:11" ht="15.6" x14ac:dyDescent="0.3">
      <c r="A38" s="4" t="s">
        <v>8</v>
      </c>
      <c r="B38" s="3">
        <f t="shared" si="2"/>
        <v>1.1319071342705131</v>
      </c>
      <c r="C38" s="3">
        <f t="shared" si="2"/>
        <v>1.1582420768798409</v>
      </c>
      <c r="D38" s="3">
        <f t="shared" si="2"/>
        <v>1.1257497948093387</v>
      </c>
      <c r="E38" s="3">
        <f t="shared" si="2"/>
        <v>1.1058499669308059</v>
      </c>
      <c r="F38" s="3">
        <f>1</f>
        <v>1</v>
      </c>
      <c r="G38" s="4" t="s">
        <v>7</v>
      </c>
      <c r="H38" s="3">
        <v>-0.25932535180351723</v>
      </c>
      <c r="I38" s="3">
        <v>-0.20655928473183519</v>
      </c>
      <c r="J38" s="3">
        <v>-0.15111928162235319</v>
      </c>
      <c r="K38" s="3">
        <v>-0.13870063419030706</v>
      </c>
    </row>
    <row r="39" spans="1:11" ht="15.6" x14ac:dyDescent="0.3">
      <c r="A39" s="4" t="s">
        <v>7</v>
      </c>
      <c r="B39" s="3">
        <f t="shared" si="2"/>
        <v>1.0478622349742128</v>
      </c>
      <c r="C39" s="3">
        <f t="shared" si="2"/>
        <v>1.0898285979930453</v>
      </c>
      <c r="D39" s="3">
        <f t="shared" si="2"/>
        <v>1.0832698246325858</v>
      </c>
      <c r="E39" s="3">
        <f t="shared" si="2"/>
        <v>1.0815047690903099</v>
      </c>
      <c r="F39" s="3">
        <f>1</f>
        <v>1</v>
      </c>
      <c r="G39" s="4" t="s">
        <v>6</v>
      </c>
      <c r="H39" s="3">
        <v>-0.26916941922962317</v>
      </c>
      <c r="I39" s="3">
        <v>-0.22831218230031686</v>
      </c>
      <c r="J39" s="3">
        <v>-0.16144249504967634</v>
      </c>
      <c r="K39" s="3">
        <v>-0.15264428204910996</v>
      </c>
    </row>
    <row r="40" spans="1:11" ht="15.6" x14ac:dyDescent="0.3">
      <c r="A40" s="4" t="s">
        <v>6</v>
      </c>
      <c r="B40" s="3">
        <f t="shared" si="2"/>
        <v>1.0380181675481068</v>
      </c>
      <c r="C40" s="3">
        <f t="shared" si="2"/>
        <v>1.0680757004245636</v>
      </c>
      <c r="D40" s="3">
        <f t="shared" si="2"/>
        <v>1.0729466112052628</v>
      </c>
      <c r="E40" s="3">
        <f t="shared" si="2"/>
        <v>1.067561121231507</v>
      </c>
      <c r="F40" s="3">
        <f>1</f>
        <v>1</v>
      </c>
      <c r="G40" s="4" t="s">
        <v>5</v>
      </c>
      <c r="H40" s="3">
        <v>-0.33118457657801237</v>
      </c>
      <c r="I40" s="3">
        <v>-0.3362179909786131</v>
      </c>
      <c r="J40" s="3">
        <v>-0.25319732495735431</v>
      </c>
      <c r="K40" s="3">
        <v>-0.24003835226084971</v>
      </c>
    </row>
    <row r="41" spans="1:11" ht="15.6" x14ac:dyDescent="0.3">
      <c r="A41" s="4" t="s">
        <v>5</v>
      </c>
      <c r="B41" s="3">
        <f t="shared" si="2"/>
        <v>0.97600301019971769</v>
      </c>
      <c r="C41" s="3">
        <f t="shared" si="2"/>
        <v>0.96016989174626732</v>
      </c>
      <c r="D41" s="3">
        <f t="shared" si="2"/>
        <v>0.98119178129758478</v>
      </c>
      <c r="E41" s="3">
        <f t="shared" si="2"/>
        <v>0.9801670510197672</v>
      </c>
      <c r="F41" s="3">
        <f>1</f>
        <v>1</v>
      </c>
      <c r="G41" s="4" t="s">
        <v>4</v>
      </c>
      <c r="H41" s="3">
        <v>-0.45831477390458591</v>
      </c>
      <c r="I41" s="3">
        <v>-0.44969842469545146</v>
      </c>
      <c r="J41" s="3">
        <v>-0.34742584224146</v>
      </c>
      <c r="K41" s="3">
        <v>-0.34222479550213863</v>
      </c>
    </row>
    <row r="42" spans="1:11" ht="15.6" x14ac:dyDescent="0.3">
      <c r="A42" s="4" t="s">
        <v>4</v>
      </c>
      <c r="B42" s="3">
        <f t="shared" si="2"/>
        <v>0.8488728128731442</v>
      </c>
      <c r="C42" s="3">
        <f t="shared" si="2"/>
        <v>0.84668945802942908</v>
      </c>
      <c r="D42" s="3">
        <f t="shared" si="2"/>
        <v>0.88696326401347902</v>
      </c>
      <c r="E42" s="3">
        <f t="shared" si="2"/>
        <v>0.87798060777847819</v>
      </c>
      <c r="F42" s="3">
        <f>1</f>
        <v>1</v>
      </c>
      <c r="G42" s="4" t="s">
        <v>3</v>
      </c>
      <c r="H42" s="3">
        <v>-0.52729761178669754</v>
      </c>
      <c r="I42" s="3">
        <v>-0.55288906803272198</v>
      </c>
      <c r="J42" s="3">
        <v>-0.44581873726631499</v>
      </c>
      <c r="K42" s="3">
        <v>-0.4177328465177112</v>
      </c>
    </row>
    <row r="43" spans="1:11" ht="15.6" x14ac:dyDescent="0.3">
      <c r="A43" s="4" t="s">
        <v>3</v>
      </c>
      <c r="B43" s="3">
        <f t="shared" si="2"/>
        <v>0.77988997499103252</v>
      </c>
      <c r="C43" s="3">
        <f t="shared" si="2"/>
        <v>0.74349881469215851</v>
      </c>
      <c r="D43" s="3">
        <f t="shared" si="2"/>
        <v>0.78857036898862409</v>
      </c>
      <c r="E43" s="3">
        <f t="shared" si="2"/>
        <v>0.80247255676290563</v>
      </c>
      <c r="F43" s="3">
        <f>1</f>
        <v>1</v>
      </c>
      <c r="G43" s="4" t="s">
        <v>2</v>
      </c>
      <c r="H43" s="3">
        <v>-0.69398366076225504</v>
      </c>
      <c r="I43" s="3">
        <v>-0.731986228462292</v>
      </c>
      <c r="J43" s="3">
        <v>-0.60528397690771618</v>
      </c>
      <c r="K43" s="3">
        <v>-0.53522837242516408</v>
      </c>
    </row>
    <row r="44" spans="1:11" ht="15.6" x14ac:dyDescent="0.3">
      <c r="A44" s="4" t="s">
        <v>2</v>
      </c>
      <c r="B44" s="3">
        <f>B$35+0.5*H43+0.4*H44+0.1*H45</f>
        <v>0.52857822402751853</v>
      </c>
      <c r="C44" s="3">
        <f>C$35+0.5*I43+0.4*I44+0.1*I45</f>
        <v>0.46862088676249858</v>
      </c>
      <c r="D44" s="3">
        <f>D$35+0.5*J43+0.4*J44+0.1*J45</f>
        <v>0.5497190922360875</v>
      </c>
      <c r="E44" s="3">
        <f>E$35+0.5*K43+0.4*K44+0.1*K45</f>
        <v>0.59884537080341982</v>
      </c>
      <c r="F44" s="3">
        <f>1</f>
        <v>1</v>
      </c>
      <c r="G44" s="4" t="s">
        <v>1</v>
      </c>
      <c r="H44" s="3">
        <v>-0.82363443748153586</v>
      </c>
      <c r="I44" s="3">
        <v>-0.87532196320206002</v>
      </c>
      <c r="J44" s="3">
        <v>-0.71135841516265041</v>
      </c>
      <c r="K44" s="3">
        <v>-0.66417928816869642</v>
      </c>
    </row>
    <row r="45" spans="1:11" ht="15.6" x14ac:dyDescent="0.3">
      <c r="A45" s="4" t="s">
        <v>1</v>
      </c>
      <c r="B45" s="3">
        <f>B$35+H44</f>
        <v>0.4835531492961942</v>
      </c>
      <c r="C45" s="3">
        <f>C$35+I44</f>
        <v>0.42106591952282046</v>
      </c>
      <c r="D45" s="3">
        <f>D$35+J44</f>
        <v>0.52303069109228861</v>
      </c>
      <c r="E45" s="3">
        <f>E$35+K44</f>
        <v>0.55602611511192046</v>
      </c>
      <c r="F45" s="3">
        <f>1</f>
        <v>1</v>
      </c>
      <c r="G45" s="4" t="s">
        <v>0</v>
      </c>
      <c r="H45" s="3">
        <v>-1.0216375737646981</v>
      </c>
      <c r="I45" s="3">
        <v>-1.1164509645041187</v>
      </c>
      <c r="J45" s="3">
        <v>-0.9748465949993329</v>
      </c>
      <c r="K45" s="3">
        <v>-0.88074130997136413</v>
      </c>
    </row>
    <row r="46" spans="1:11" ht="15.6" x14ac:dyDescent="0.3">
      <c r="A46" s="4" t="s">
        <v>0</v>
      </c>
      <c r="B46" s="3">
        <f>MAX(B35+H45,0.2)</f>
        <v>0.28555001301303196</v>
      </c>
      <c r="C46" s="3">
        <f>MAX(C35+I45,0.1)</f>
        <v>0.17993691822076174</v>
      </c>
      <c r="D46" s="3">
        <f t="shared" ref="D46:E46" si="3">MAX(D35+J45,0.1)</f>
        <v>0.25954251125560612</v>
      </c>
      <c r="E46" s="3">
        <f t="shared" si="3"/>
        <v>0.33946409330925276</v>
      </c>
      <c r="F46" s="3">
        <f>1</f>
        <v>1</v>
      </c>
    </row>
    <row r="47" spans="1:11" ht="15" thickBot="1" x14ac:dyDescent="0.35">
      <c r="B47" s="2"/>
      <c r="C47" s="2"/>
      <c r="D47" s="2"/>
      <c r="E47" s="2"/>
    </row>
    <row r="48" spans="1:11" ht="16.8" thickTop="1" thickBot="1" x14ac:dyDescent="0.35">
      <c r="A48" s="3"/>
      <c r="B48" s="11" t="s">
        <v>17</v>
      </c>
      <c r="C48" s="12"/>
      <c r="D48" s="12"/>
      <c r="E48" s="12"/>
      <c r="G48" s="6"/>
      <c r="H48" s="11" t="s">
        <v>16</v>
      </c>
      <c r="I48" s="12"/>
      <c r="J48" s="12"/>
      <c r="K48" s="12"/>
    </row>
    <row r="49" spans="1:11" ht="30.6" thickTop="1" x14ac:dyDescent="0.3">
      <c r="A49" s="4" t="s">
        <v>25</v>
      </c>
      <c r="B49" s="5" t="s">
        <v>15</v>
      </c>
      <c r="C49" s="5" t="s">
        <v>14</v>
      </c>
      <c r="D49" s="5" t="s">
        <v>13</v>
      </c>
      <c r="E49" s="5" t="s">
        <v>12</v>
      </c>
      <c r="G49" s="4"/>
      <c r="H49" s="5" t="s">
        <v>15</v>
      </c>
      <c r="I49" s="5" t="s">
        <v>14</v>
      </c>
      <c r="J49" s="5" t="s">
        <v>13</v>
      </c>
      <c r="K49" s="5" t="s">
        <v>12</v>
      </c>
    </row>
    <row r="50" spans="1:11" ht="15.6" x14ac:dyDescent="0.3">
      <c r="A50" s="4" t="s">
        <v>11</v>
      </c>
      <c r="B50" s="3">
        <f>1-(SUM(H50:H57)+0.5*H58+0.4*H59+0.1*H60)/10</f>
        <v>1.5996965429573999</v>
      </c>
      <c r="C50" s="3">
        <f>1-(SUM(I50:I57)+0.5*I58+0.4*I59+0.1*I60)/10</f>
        <v>1.6162499345801518</v>
      </c>
      <c r="D50" s="3">
        <f>1-(SUM(J50:J57)+0.5*J58+0.4*J59+0.1*J60)/10</f>
        <v>1.4872540420812728</v>
      </c>
      <c r="E50" s="3">
        <f>1-(SUM(K50:K57)+0.5*K58+0.4*K59+0.1*K60)/10</f>
        <v>1.2616130644835204</v>
      </c>
      <c r="F50" s="3">
        <f>1</f>
        <v>1</v>
      </c>
      <c r="G50" s="4" t="s">
        <v>10</v>
      </c>
      <c r="H50" s="3">
        <v>-0.49685691401110438</v>
      </c>
      <c r="I50" s="3">
        <v>-0.35479485208373873</v>
      </c>
      <c r="J50" s="3">
        <v>-0.27390776971764641</v>
      </c>
      <c r="K50" s="3">
        <v>-0.17686516130670799</v>
      </c>
    </row>
    <row r="51" spans="1:11" ht="15.6" x14ac:dyDescent="0.3">
      <c r="A51" s="4" t="s">
        <v>10</v>
      </c>
      <c r="B51" s="3">
        <f t="shared" ref="B51:E58" si="4">B$50+H50</f>
        <v>1.1028396289462956</v>
      </c>
      <c r="C51" s="3">
        <f t="shared" si="4"/>
        <v>1.261455082496413</v>
      </c>
      <c r="D51" s="3">
        <f t="shared" si="4"/>
        <v>1.2133462723636264</v>
      </c>
      <c r="E51" s="3">
        <f t="shared" si="4"/>
        <v>1.0847479031768124</v>
      </c>
      <c r="F51" s="3">
        <f>1</f>
        <v>1</v>
      </c>
      <c r="G51" s="4" t="s">
        <v>9</v>
      </c>
      <c r="H51" s="3">
        <v>-0.67276200549174048</v>
      </c>
      <c r="I51" s="3">
        <v>-0.47032022444279431</v>
      </c>
      <c r="J51" s="3">
        <v>-0.38380108809012131</v>
      </c>
      <c r="K51" s="3">
        <v>-0.20787525257060652</v>
      </c>
    </row>
    <row r="52" spans="1:11" ht="15.6" x14ac:dyDescent="0.3">
      <c r="A52" s="4" t="s">
        <v>9</v>
      </c>
      <c r="B52" s="3">
        <f t="shared" si="4"/>
        <v>0.92693453746565946</v>
      </c>
      <c r="C52" s="3">
        <f t="shared" si="4"/>
        <v>1.1459297101373576</v>
      </c>
      <c r="D52" s="3">
        <f t="shared" si="4"/>
        <v>1.1034529539911515</v>
      </c>
      <c r="E52" s="3">
        <f t="shared" si="4"/>
        <v>1.0537378119129139</v>
      </c>
      <c r="F52" s="3">
        <f>1</f>
        <v>1</v>
      </c>
      <c r="G52" s="4" t="s">
        <v>8</v>
      </c>
      <c r="H52" s="3">
        <v>-0.61095982576904651</v>
      </c>
      <c r="I52" s="3">
        <v>-0.51565415514987867</v>
      </c>
      <c r="J52" s="3">
        <v>-0.44073097895469943</v>
      </c>
      <c r="K52" s="3">
        <v>-0.21159240964926163</v>
      </c>
    </row>
    <row r="53" spans="1:11" ht="15.6" x14ac:dyDescent="0.3">
      <c r="A53" s="4" t="s">
        <v>8</v>
      </c>
      <c r="B53" s="3">
        <f t="shared" si="4"/>
        <v>0.98873671718835343</v>
      </c>
      <c r="C53" s="3">
        <f t="shared" si="4"/>
        <v>1.100595779430273</v>
      </c>
      <c r="D53" s="3">
        <f t="shared" si="4"/>
        <v>1.0465230631265734</v>
      </c>
      <c r="E53" s="3">
        <f t="shared" si="4"/>
        <v>1.0500206548342588</v>
      </c>
      <c r="F53" s="3">
        <f>1</f>
        <v>1</v>
      </c>
      <c r="G53" s="4" t="s">
        <v>7</v>
      </c>
      <c r="H53" s="3">
        <v>-0.57078190124756112</v>
      </c>
      <c r="I53" s="3">
        <v>-0.53089487551142323</v>
      </c>
      <c r="J53" s="3">
        <v>-0.4512894120396474</v>
      </c>
      <c r="K53" s="3">
        <v>-0.24076465880388598</v>
      </c>
    </row>
    <row r="54" spans="1:11" ht="15.6" x14ac:dyDescent="0.3">
      <c r="A54" s="4" t="s">
        <v>7</v>
      </c>
      <c r="B54" s="3">
        <f t="shared" si="4"/>
        <v>1.0289146417098389</v>
      </c>
      <c r="C54" s="3">
        <f t="shared" si="4"/>
        <v>1.0853550590687284</v>
      </c>
      <c r="D54" s="3">
        <f t="shared" si="4"/>
        <v>1.0359646300416254</v>
      </c>
      <c r="E54" s="3">
        <f t="shared" si="4"/>
        <v>1.0208484056796343</v>
      </c>
      <c r="F54" s="3">
        <f>1</f>
        <v>1</v>
      </c>
      <c r="G54" s="4" t="s">
        <v>6</v>
      </c>
      <c r="H54" s="3">
        <v>-0.54737945554082712</v>
      </c>
      <c r="I54" s="3">
        <v>-0.5755133355268629</v>
      </c>
      <c r="J54" s="3">
        <v>-0.50841254770135924</v>
      </c>
      <c r="K54" s="3">
        <v>-0.24755822205173847</v>
      </c>
    </row>
    <row r="55" spans="1:11" ht="15.6" x14ac:dyDescent="0.3">
      <c r="A55" s="4" t="s">
        <v>6</v>
      </c>
      <c r="B55" s="3">
        <f t="shared" si="4"/>
        <v>1.0523170874165728</v>
      </c>
      <c r="C55" s="3">
        <f t="shared" si="4"/>
        <v>1.0407365990532889</v>
      </c>
      <c r="D55" s="3">
        <f t="shared" si="4"/>
        <v>0.97884149437991352</v>
      </c>
      <c r="E55" s="3">
        <f t="shared" si="4"/>
        <v>1.0140548424317819</v>
      </c>
      <c r="F55" s="3">
        <f>1</f>
        <v>1</v>
      </c>
      <c r="G55" s="4" t="s">
        <v>5</v>
      </c>
      <c r="H55" s="3">
        <v>-0.77601873662276843</v>
      </c>
      <c r="I55" s="3">
        <v>-0.63171439243618044</v>
      </c>
      <c r="J55" s="3">
        <v>-0.54029150503155488</v>
      </c>
      <c r="K55" s="3">
        <v>-0.27345486669339736</v>
      </c>
    </row>
    <row r="56" spans="1:11" ht="15.6" x14ac:dyDescent="0.3">
      <c r="A56" s="4" t="s">
        <v>5</v>
      </c>
      <c r="B56" s="3">
        <f t="shared" si="4"/>
        <v>0.8236778063346315</v>
      </c>
      <c r="C56" s="3">
        <f t="shared" si="4"/>
        <v>0.98453554214397132</v>
      </c>
      <c r="D56" s="3">
        <f t="shared" si="4"/>
        <v>0.94696253704971789</v>
      </c>
      <c r="E56" s="3">
        <f t="shared" si="4"/>
        <v>0.98815819779012304</v>
      </c>
      <c r="F56" s="3">
        <f>1</f>
        <v>1</v>
      </c>
      <c r="G56" s="4" t="s">
        <v>4</v>
      </c>
      <c r="H56" s="3">
        <v>-0.74456478567148587</v>
      </c>
      <c r="I56" s="3">
        <v>-0.73902440968032979</v>
      </c>
      <c r="J56" s="3">
        <v>-0.64348800105182258</v>
      </c>
      <c r="K56" s="3">
        <v>-0.3415975185041385</v>
      </c>
    </row>
    <row r="57" spans="1:11" ht="15.6" x14ac:dyDescent="0.3">
      <c r="A57" s="4" t="s">
        <v>4</v>
      </c>
      <c r="B57" s="3">
        <f t="shared" si="4"/>
        <v>0.85513175728591406</v>
      </c>
      <c r="C57" s="3">
        <f t="shared" si="4"/>
        <v>0.87722552489982197</v>
      </c>
      <c r="D57" s="3">
        <f t="shared" si="4"/>
        <v>0.84376604102945019</v>
      </c>
      <c r="E57" s="3">
        <f t="shared" si="4"/>
        <v>0.92001554597938195</v>
      </c>
      <c r="F57" s="3">
        <f>1</f>
        <v>1</v>
      </c>
      <c r="G57" s="4" t="s">
        <v>3</v>
      </c>
      <c r="H57" s="3">
        <v>-0.78994833538159837</v>
      </c>
      <c r="I57" s="3">
        <v>-0.87098606566288672</v>
      </c>
      <c r="J57" s="3">
        <v>-0.72223815034620653</v>
      </c>
      <c r="K57" s="3">
        <v>-0.39605257841660202</v>
      </c>
    </row>
    <row r="58" spans="1:11" ht="15.6" x14ac:dyDescent="0.3">
      <c r="A58" s="4" t="s">
        <v>3</v>
      </c>
      <c r="B58" s="3">
        <f t="shared" si="4"/>
        <v>0.80974820757580157</v>
      </c>
      <c r="C58" s="3">
        <f t="shared" si="4"/>
        <v>0.74526386891726504</v>
      </c>
      <c r="D58" s="3">
        <f t="shared" si="4"/>
        <v>0.76501589173506623</v>
      </c>
      <c r="E58" s="3">
        <f t="shared" si="4"/>
        <v>0.86556048606691838</v>
      </c>
      <c r="F58" s="3">
        <f>1</f>
        <v>1</v>
      </c>
      <c r="G58" s="4" t="s">
        <v>2</v>
      </c>
      <c r="H58" s="3">
        <v>-0.84334485413927307</v>
      </c>
      <c r="I58" s="3">
        <v>-1.1022275612240515</v>
      </c>
      <c r="J58" s="3">
        <v>-0.76567749106814731</v>
      </c>
      <c r="K58" s="3">
        <v>-0.45506639150277717</v>
      </c>
    </row>
    <row r="59" spans="1:11" ht="15.6" x14ac:dyDescent="0.3">
      <c r="A59" s="4" t="s">
        <v>2</v>
      </c>
      <c r="B59" s="3">
        <f>B$50+0.5*H58+0.4*H59+0.1*H60</f>
        <v>0.81200307311953157</v>
      </c>
      <c r="C59" s="3">
        <f>C$50+0.5*I58+0.4*I59+0.1*I60+0.1</f>
        <v>0.24265289927272926</v>
      </c>
      <c r="D59" s="3">
        <f>D$50+0.5*J58+0.4*J59+0.1*J60</f>
        <v>0.57887307420160228</v>
      </c>
      <c r="E59" s="3">
        <f>E$50+0.5*K58+0.4*K59+0.1*K60</f>
        <v>0.74124308764465452</v>
      </c>
      <c r="F59" s="3">
        <f>1</f>
        <v>1</v>
      </c>
      <c r="G59" s="4" t="s">
        <v>1</v>
      </c>
      <c r="H59" s="3">
        <v>-0.69384671375497187</v>
      </c>
      <c r="I59" s="3">
        <v>-1.7131171593663235</v>
      </c>
      <c r="J59" s="3">
        <v>-0.9629293905017039</v>
      </c>
      <c r="K59" s="3">
        <v>-0.49800378486062724</v>
      </c>
    </row>
    <row r="60" spans="1:11" ht="15.6" x14ac:dyDescent="0.3">
      <c r="A60" s="4" t="s">
        <v>1</v>
      </c>
      <c r="B60" s="3">
        <f>B$50+H59</f>
        <v>0.90584982920242807</v>
      </c>
      <c r="C60" s="3">
        <f>MAX(C$50+I59,0.15)</f>
        <v>0.15</v>
      </c>
      <c r="D60" s="3">
        <f>D$50+J59</f>
        <v>0.52432465157956887</v>
      </c>
      <c r="E60" s="3">
        <f>E$50+K59</f>
        <v>0.76360927962289316</v>
      </c>
      <c r="F60" s="3">
        <f>1</f>
        <v>1</v>
      </c>
      <c r="G60" s="4" t="s">
        <v>0</v>
      </c>
      <c r="H60" s="3">
        <v>-0.88482357266242984</v>
      </c>
      <c r="I60" s="3">
        <v>-2.3723639094886741</v>
      </c>
      <c r="J60" s="3">
        <v>-1.4037046614491535</v>
      </c>
      <c r="K60" s="3">
        <v>-0.93635267143226297</v>
      </c>
    </row>
    <row r="61" spans="1:11" ht="15.6" x14ac:dyDescent="0.3">
      <c r="A61" s="4" t="s">
        <v>0</v>
      </c>
      <c r="B61" s="3">
        <f>MAX(B50+H60,0.2)</f>
        <v>0.7148729702949701</v>
      </c>
      <c r="C61" s="3">
        <f>MAX(C50+I60,0.1)</f>
        <v>0.1</v>
      </c>
      <c r="D61" s="3">
        <f t="shared" ref="D61:E61" si="5">MAX(D50+J60,0.1)</f>
        <v>0.1</v>
      </c>
      <c r="E61" s="3">
        <f t="shared" si="5"/>
        <v>0.32526039305125742</v>
      </c>
      <c r="F61" s="3">
        <f>1</f>
        <v>1</v>
      </c>
    </row>
    <row r="62" spans="1:11" ht="16.2" thickBot="1" x14ac:dyDescent="0.35">
      <c r="A62" s="4"/>
      <c r="B62" s="3"/>
      <c r="C62" s="3"/>
      <c r="D62" s="3"/>
      <c r="E62" s="3"/>
      <c r="F62" s="3"/>
    </row>
    <row r="63" spans="1:11" ht="16.8" thickTop="1" thickBot="1" x14ac:dyDescent="0.35">
      <c r="A63" s="6"/>
      <c r="B63" s="11" t="s">
        <v>17</v>
      </c>
      <c r="C63" s="12"/>
      <c r="D63" s="12"/>
      <c r="E63" s="12"/>
      <c r="G63" s="6"/>
      <c r="H63" s="11" t="s">
        <v>16</v>
      </c>
      <c r="I63" s="12"/>
      <c r="J63" s="12"/>
      <c r="K63" s="12"/>
    </row>
    <row r="64" spans="1:11" ht="30.6" thickTop="1" x14ac:dyDescent="0.3">
      <c r="A64" s="4" t="s">
        <v>26</v>
      </c>
      <c r="B64" s="5" t="s">
        <v>15</v>
      </c>
      <c r="C64" s="5" t="s">
        <v>14</v>
      </c>
      <c r="D64" s="5" t="s">
        <v>13</v>
      </c>
      <c r="E64" s="5" t="s">
        <v>12</v>
      </c>
      <c r="G64" s="4"/>
      <c r="H64" s="5" t="s">
        <v>15</v>
      </c>
      <c r="I64" s="5" t="s">
        <v>14</v>
      </c>
      <c r="J64" s="5" t="s">
        <v>13</v>
      </c>
      <c r="K64" s="5" t="s">
        <v>12</v>
      </c>
    </row>
    <row r="65" spans="1:11" ht="15.6" x14ac:dyDescent="0.3">
      <c r="A65" s="4" t="s">
        <v>11</v>
      </c>
      <c r="B65" s="3">
        <f>1-(SUM(H65:H72)+0.5*H73+0.4*H74+0.1*H75)/10</f>
        <v>0.74731127751511728</v>
      </c>
      <c r="C65" s="3">
        <f>1-(SUM(I65:I72)+0.5*I73+0.4*I74+0.1*I75)/10</f>
        <v>0.77699470263109793</v>
      </c>
      <c r="D65" s="3">
        <f>1-(SUM(J65:J72)+0.5*J73+0.4*J74+0.1*J75)/10</f>
        <v>0.79255466273367425</v>
      </c>
      <c r="E65" s="3">
        <f>1-(SUM(K65:K72)+0.5*K73+0.4*K74+0.1*K75)/10</f>
        <v>0.97158253723862331</v>
      </c>
      <c r="F65" s="3">
        <f>1</f>
        <v>1</v>
      </c>
      <c r="G65" s="4" t="s">
        <v>10</v>
      </c>
      <c r="H65" s="3">
        <v>6.5321446727323262E-2</v>
      </c>
      <c r="I65" s="3">
        <v>6.0000905965654008E-2</v>
      </c>
      <c r="J65" s="3">
        <v>7.1532606172522065E-2</v>
      </c>
      <c r="K65" s="3">
        <v>9.0086442542163126E-3</v>
      </c>
    </row>
    <row r="66" spans="1:11" ht="15.6" x14ac:dyDescent="0.3">
      <c r="A66" s="4" t="s">
        <v>10</v>
      </c>
      <c r="B66" s="3">
        <f t="shared" ref="B66:E73" si="6">B$65+H65</f>
        <v>0.81263272424244049</v>
      </c>
      <c r="C66" s="3">
        <f t="shared" si="6"/>
        <v>0.83699560859675193</v>
      </c>
      <c r="D66" s="3">
        <f t="shared" si="6"/>
        <v>0.86408726890619636</v>
      </c>
      <c r="E66" s="3">
        <f t="shared" si="6"/>
        <v>0.98059118149283964</v>
      </c>
      <c r="F66" s="3">
        <f>1</f>
        <v>1</v>
      </c>
      <c r="G66" s="4" t="s">
        <v>9</v>
      </c>
      <c r="H66" s="3">
        <v>0.16663451429067311</v>
      </c>
      <c r="I66" s="3">
        <v>0.13998587742800675</v>
      </c>
      <c r="J66" s="3">
        <v>0.13665567932722866</v>
      </c>
      <c r="K66" s="3">
        <v>2.4355227686402893E-2</v>
      </c>
    </row>
    <row r="67" spans="1:11" ht="15.6" x14ac:dyDescent="0.3">
      <c r="A67" s="4" t="s">
        <v>9</v>
      </c>
      <c r="B67" s="3">
        <f t="shared" si="6"/>
        <v>0.91394579180579039</v>
      </c>
      <c r="C67" s="3">
        <f t="shared" si="6"/>
        <v>0.91698058005910466</v>
      </c>
      <c r="D67" s="3">
        <f t="shared" si="6"/>
        <v>0.92921034206090292</v>
      </c>
      <c r="E67" s="3">
        <f t="shared" si="6"/>
        <v>0.99593776492502617</v>
      </c>
      <c r="F67" s="3">
        <f>1</f>
        <v>1</v>
      </c>
      <c r="G67" s="4" t="s">
        <v>8</v>
      </c>
      <c r="H67" s="3">
        <v>0.22262535141372297</v>
      </c>
      <c r="I67" s="3">
        <v>0.18749351574186968</v>
      </c>
      <c r="J67" s="3">
        <v>0.1958899286458409</v>
      </c>
      <c r="K67" s="3">
        <v>4.7396609338402083E-2</v>
      </c>
    </row>
    <row r="68" spans="1:11" ht="15.6" x14ac:dyDescent="0.3">
      <c r="A68" s="4" t="s">
        <v>8</v>
      </c>
      <c r="B68" s="3">
        <f t="shared" si="6"/>
        <v>0.96993662892884025</v>
      </c>
      <c r="C68" s="3">
        <f t="shared" si="6"/>
        <v>0.96448821837296761</v>
      </c>
      <c r="D68" s="3">
        <f t="shared" si="6"/>
        <v>0.98844459137951513</v>
      </c>
      <c r="E68" s="3">
        <f t="shared" si="6"/>
        <v>1.0189791465770255</v>
      </c>
      <c r="F68" s="3">
        <f>1</f>
        <v>1</v>
      </c>
      <c r="G68" s="4" t="s">
        <v>7</v>
      </c>
      <c r="H68" s="3">
        <v>0.2351020452738041</v>
      </c>
      <c r="I68" s="3">
        <v>0.19392203532039334</v>
      </c>
      <c r="J68" s="3">
        <v>0.22555683577793581</v>
      </c>
      <c r="K68" s="3">
        <v>6.6183921045697869E-2</v>
      </c>
    </row>
    <row r="69" spans="1:11" ht="15.6" x14ac:dyDescent="0.3">
      <c r="A69" s="4" t="s">
        <v>7</v>
      </c>
      <c r="B69" s="3">
        <f t="shared" si="6"/>
        <v>0.98241332278892135</v>
      </c>
      <c r="C69" s="3">
        <f t="shared" si="6"/>
        <v>0.97091673795149125</v>
      </c>
      <c r="D69" s="3">
        <f t="shared" si="6"/>
        <v>1.01811149851161</v>
      </c>
      <c r="E69" s="3">
        <f t="shared" si="6"/>
        <v>1.0377664582843211</v>
      </c>
      <c r="F69" s="3">
        <f>1</f>
        <v>1</v>
      </c>
      <c r="G69" s="4" t="s">
        <v>6</v>
      </c>
      <c r="H69" s="3">
        <v>0.37620462200695898</v>
      </c>
      <c r="I69" s="3">
        <v>0.31522909527666698</v>
      </c>
      <c r="J69" s="3">
        <v>0.31510882343090668</v>
      </c>
      <c r="K69" s="3">
        <v>8.6442108093944009E-2</v>
      </c>
    </row>
    <row r="70" spans="1:11" ht="15.6" x14ac:dyDescent="0.3">
      <c r="A70" s="4" t="s">
        <v>6</v>
      </c>
      <c r="B70" s="3">
        <f t="shared" si="6"/>
        <v>1.1235158995220762</v>
      </c>
      <c r="C70" s="3">
        <f t="shared" si="6"/>
        <v>1.0922237979077649</v>
      </c>
      <c r="D70" s="3">
        <f t="shared" si="6"/>
        <v>1.1076634861645809</v>
      </c>
      <c r="E70" s="3">
        <f t="shared" si="6"/>
        <v>1.0580246453325672</v>
      </c>
      <c r="F70" s="3">
        <f>1</f>
        <v>1</v>
      </c>
      <c r="G70" s="4" t="s">
        <v>5</v>
      </c>
      <c r="H70" s="3">
        <v>0.31000106850543258</v>
      </c>
      <c r="I70" s="3">
        <v>0.31642515546013661</v>
      </c>
      <c r="J70" s="3">
        <v>0.30640552483368932</v>
      </c>
      <c r="K70" s="3">
        <v>7.3820176170989432E-2</v>
      </c>
    </row>
    <row r="71" spans="1:11" ht="15.6" x14ac:dyDescent="0.3">
      <c r="A71" s="4" t="s">
        <v>5</v>
      </c>
      <c r="B71" s="3">
        <f t="shared" si="6"/>
        <v>1.0573123460205498</v>
      </c>
      <c r="C71" s="3">
        <f t="shared" si="6"/>
        <v>1.0934198580912344</v>
      </c>
      <c r="D71" s="3">
        <f t="shared" si="6"/>
        <v>1.0989601875673636</v>
      </c>
      <c r="E71" s="3">
        <f t="shared" si="6"/>
        <v>1.0454027134096127</v>
      </c>
      <c r="F71" s="3">
        <f>1</f>
        <v>1</v>
      </c>
      <c r="G71" s="4" t="s">
        <v>4</v>
      </c>
      <c r="H71" s="3">
        <v>0.31706134855712348</v>
      </c>
      <c r="I71" s="3">
        <v>0.29841106351471514</v>
      </c>
      <c r="J71" s="3">
        <v>0.27171046594449738</v>
      </c>
      <c r="K71" s="3">
        <v>4.2850749232011563E-2</v>
      </c>
    </row>
    <row r="72" spans="1:11" ht="15.6" x14ac:dyDescent="0.3">
      <c r="A72" s="4" t="s">
        <v>4</v>
      </c>
      <c r="B72" s="3">
        <f t="shared" si="6"/>
        <v>1.0643726260722408</v>
      </c>
      <c r="C72" s="3">
        <f t="shared" si="6"/>
        <v>1.075405766145813</v>
      </c>
      <c r="D72" s="3">
        <f t="shared" si="6"/>
        <v>1.0642651286781717</v>
      </c>
      <c r="E72" s="3">
        <f t="shared" si="6"/>
        <v>1.0144332864706349</v>
      </c>
      <c r="F72" s="3">
        <f>1</f>
        <v>1</v>
      </c>
      <c r="G72" s="4" t="s">
        <v>3</v>
      </c>
      <c r="H72" s="3">
        <v>0.36668171698755742</v>
      </c>
      <c r="I72" s="3">
        <v>0.34859466679725837</v>
      </c>
      <c r="J72" s="3">
        <v>0.29357925495961579</v>
      </c>
      <c r="K72" s="3">
        <v>2.4961791172926916E-2</v>
      </c>
    </row>
    <row r="73" spans="1:11" ht="15.6" x14ac:dyDescent="0.3">
      <c r="A73" s="4" t="s">
        <v>3</v>
      </c>
      <c r="B73" s="3">
        <f t="shared" si="6"/>
        <v>1.1139929945026747</v>
      </c>
      <c r="C73" s="3">
        <f t="shared" si="6"/>
        <v>1.1255893694283563</v>
      </c>
      <c r="D73" s="3">
        <f t="shared" si="6"/>
        <v>1.08613391769329</v>
      </c>
      <c r="E73" s="3">
        <f t="shared" si="6"/>
        <v>0.99654432841155027</v>
      </c>
      <c r="F73" s="3">
        <f>1</f>
        <v>1</v>
      </c>
      <c r="G73" s="4" t="s">
        <v>2</v>
      </c>
      <c r="H73" s="3">
        <v>0.38987957556891545</v>
      </c>
      <c r="I73" s="3">
        <v>0.388793326620542</v>
      </c>
      <c r="J73" s="3">
        <v>0.29878939955571898</v>
      </c>
      <c r="K73" s="3">
        <v>-2.0119411829588301E-2</v>
      </c>
    </row>
    <row r="74" spans="1:11" ht="15.6" x14ac:dyDescent="0.3">
      <c r="A74" s="4" t="s">
        <v>2</v>
      </c>
      <c r="B74" s="3">
        <f>B$65+0.5*H73+0.4*H74+0.1*H75</f>
        <v>1.2145663886013489</v>
      </c>
      <c r="C74" s="3">
        <f>C$65+0.5*I73+0.4*I74+0.1*I75</f>
        <v>1.146985360815417</v>
      </c>
      <c r="D74" s="3">
        <f>D$65+0.5*J73+0.4*J74+0.1*J75</f>
        <v>1.0505689163046945</v>
      </c>
      <c r="E74" s="3">
        <f>E$65+0.5*K73+0.4*K74+0.1*K75</f>
        <v>0.88073793785779941</v>
      </c>
      <c r="F74" s="3">
        <f>1</f>
        <v>1</v>
      </c>
      <c r="G74" s="4" t="s">
        <v>1</v>
      </c>
      <c r="H74" s="3">
        <v>0.56040415058251514</v>
      </c>
      <c r="I74" s="3">
        <v>0.4102651466531137</v>
      </c>
      <c r="J74" s="3">
        <v>0.27212875779548823</v>
      </c>
      <c r="K74" s="3">
        <v>-0.10454965867756381</v>
      </c>
    </row>
    <row r="75" spans="1:11" ht="15.6" x14ac:dyDescent="0.3">
      <c r="A75" s="4" t="s">
        <v>1</v>
      </c>
      <c r="B75" s="3">
        <f>B$65+H74</f>
        <v>1.3077154280976324</v>
      </c>
      <c r="C75" s="3">
        <f>C$65+I74</f>
        <v>1.1872598492842117</v>
      </c>
      <c r="D75" s="3">
        <f>D$65+J74</f>
        <v>1.0646834205291624</v>
      </c>
      <c r="E75" s="3">
        <f>E$65+K74</f>
        <v>0.86703287856105948</v>
      </c>
      <c r="F75" s="3">
        <f>1</f>
        <v>1</v>
      </c>
      <c r="G75" s="4" t="s">
        <v>0</v>
      </c>
      <c r="H75" s="3">
        <v>0.4815366306876771</v>
      </c>
      <c r="I75" s="3">
        <v>0.11487936212802727</v>
      </c>
      <c r="J75" s="3">
        <v>-2.3194932503439059E-3</v>
      </c>
      <c r="K75" s="3">
        <v>-0.38965029995004236</v>
      </c>
    </row>
    <row r="76" spans="1:11" ht="15.6" x14ac:dyDescent="0.3">
      <c r="A76" s="4" t="s">
        <v>0</v>
      </c>
      <c r="B76" s="3">
        <f>MAX(B65+H75,0.2)</f>
        <v>1.2288479082027943</v>
      </c>
      <c r="C76" s="3">
        <f>MAX(C65+I75,0.2)</f>
        <v>0.89187406475912523</v>
      </c>
      <c r="D76" s="3">
        <f>MAX(D65+J75,0.2)</f>
        <v>0.79023516948333039</v>
      </c>
      <c r="E76" s="3">
        <f>MAX(E65+K75,0.2)</f>
        <v>0.5819322372885809</v>
      </c>
      <c r="F76" s="3">
        <f>1</f>
        <v>1</v>
      </c>
    </row>
    <row r="77" spans="1:11" ht="16.2" thickBot="1" x14ac:dyDescent="0.35">
      <c r="A77" s="4"/>
      <c r="B77" s="3"/>
      <c r="C77" s="3"/>
      <c r="D77" s="3"/>
      <c r="E77" s="3"/>
      <c r="F77" s="3"/>
    </row>
    <row r="78" spans="1:11" ht="16.8" thickTop="1" thickBot="1" x14ac:dyDescent="0.35">
      <c r="A78" s="6"/>
      <c r="B78" s="11" t="s">
        <v>17</v>
      </c>
      <c r="C78" s="12"/>
      <c r="D78" s="12"/>
      <c r="E78" s="12"/>
      <c r="G78" s="6"/>
      <c r="H78" s="11" t="s">
        <v>16</v>
      </c>
      <c r="I78" s="12"/>
      <c r="J78" s="12"/>
      <c r="K78" s="12"/>
    </row>
    <row r="79" spans="1:11" ht="30.6" thickTop="1" x14ac:dyDescent="0.3">
      <c r="A79" s="4" t="s">
        <v>27</v>
      </c>
      <c r="B79" s="5" t="s">
        <v>15</v>
      </c>
      <c r="C79" s="5" t="s">
        <v>14</v>
      </c>
      <c r="D79" s="5" t="s">
        <v>13</v>
      </c>
      <c r="E79" s="5" t="s">
        <v>12</v>
      </c>
      <c r="G79" s="4"/>
      <c r="H79" s="5" t="s">
        <v>15</v>
      </c>
      <c r="I79" s="5" t="s">
        <v>14</v>
      </c>
      <c r="J79" s="5" t="s">
        <v>13</v>
      </c>
      <c r="K79" s="5" t="s">
        <v>12</v>
      </c>
    </row>
    <row r="80" spans="1:11" ht="15.6" x14ac:dyDescent="0.3">
      <c r="A80" s="4" t="s">
        <v>11</v>
      </c>
      <c r="B80" s="3">
        <f>1-(SUM(H80:H87)+0.5*H88+0.4*H89+0.1*H90)/10</f>
        <v>0.71026559522566679</v>
      </c>
      <c r="C80" s="3">
        <f>1-(SUM(I80:I87)+0.5*I88+0.4*I89+0.1*I90)/10</f>
        <v>0.7594611867232417</v>
      </c>
      <c r="D80" s="3">
        <f>1-(SUM(J80:J87)+0.5*J88+0.4*J89+0.1*J90)/10</f>
        <v>0.81555255531034987</v>
      </c>
      <c r="E80" s="3">
        <f>1-(SUM(K80:K87)+0.5*K88+0.4*K89+0.1*K90)/10</f>
        <v>0.98565116230017524</v>
      </c>
      <c r="F80" s="3">
        <f>1</f>
        <v>1</v>
      </c>
      <c r="G80" s="4" t="s">
        <v>10</v>
      </c>
      <c r="H80" s="3">
        <v>1.7920587838443112E-2</v>
      </c>
      <c r="I80" s="3">
        <v>2.1391207968439945E-2</v>
      </c>
      <c r="J80" s="3">
        <v>4.3382079957186716E-2</v>
      </c>
      <c r="K80" s="3">
        <v>-1.2056592074096335E-2</v>
      </c>
    </row>
    <row r="81" spans="1:11" ht="15.6" x14ac:dyDescent="0.3">
      <c r="A81" s="4" t="s">
        <v>10</v>
      </c>
      <c r="B81" s="3">
        <f t="shared" ref="B81:E88" si="7">B$80+H80</f>
        <v>0.72818618306410987</v>
      </c>
      <c r="C81" s="3">
        <f t="shared" si="7"/>
        <v>0.78085239469168166</v>
      </c>
      <c r="D81" s="3">
        <f t="shared" si="7"/>
        <v>0.85893463526753655</v>
      </c>
      <c r="E81" s="3">
        <f t="shared" si="7"/>
        <v>0.97359457022607887</v>
      </c>
      <c r="F81" s="3">
        <f>1</f>
        <v>1</v>
      </c>
      <c r="G81" s="4" t="s">
        <v>9</v>
      </c>
      <c r="H81" s="3">
        <v>0.14016965784696508</v>
      </c>
      <c r="I81" s="3">
        <v>0.11217878390377317</v>
      </c>
      <c r="J81" s="3">
        <v>9.8143143456952367E-2</v>
      </c>
      <c r="K81" s="3">
        <v>3.0773396383384881E-5</v>
      </c>
    </row>
    <row r="82" spans="1:11" ht="15.6" x14ac:dyDescent="0.3">
      <c r="A82" s="4" t="s">
        <v>9</v>
      </c>
      <c r="B82" s="3">
        <f t="shared" si="7"/>
        <v>0.8504352530726319</v>
      </c>
      <c r="C82" s="3">
        <f t="shared" si="7"/>
        <v>0.87163997062701482</v>
      </c>
      <c r="D82" s="3">
        <f t="shared" si="7"/>
        <v>0.91369569876730228</v>
      </c>
      <c r="E82" s="3">
        <f t="shared" si="7"/>
        <v>0.9856819356965586</v>
      </c>
      <c r="F82" s="3">
        <f>1</f>
        <v>1</v>
      </c>
      <c r="G82" s="4" t="s">
        <v>8</v>
      </c>
      <c r="H82" s="3">
        <v>0.23429705319705815</v>
      </c>
      <c r="I82" s="3">
        <v>0.19494847118604056</v>
      </c>
      <c r="J82" s="3">
        <v>0.1877286033992823</v>
      </c>
      <c r="K82" s="3">
        <v>3.9460385620157461E-2</v>
      </c>
    </row>
    <row r="83" spans="1:11" ht="15.6" x14ac:dyDescent="0.3">
      <c r="A83" s="4" t="s">
        <v>8</v>
      </c>
      <c r="B83" s="3">
        <f t="shared" si="7"/>
        <v>0.94456264842272497</v>
      </c>
      <c r="C83" s="3">
        <f t="shared" si="7"/>
        <v>0.95440965790928223</v>
      </c>
      <c r="D83" s="3">
        <f t="shared" si="7"/>
        <v>1.0032811587096322</v>
      </c>
      <c r="E83" s="3">
        <f t="shared" si="7"/>
        <v>1.0251115479203328</v>
      </c>
      <c r="F83" s="3">
        <f>1</f>
        <v>1</v>
      </c>
      <c r="G83" s="4" t="s">
        <v>7</v>
      </c>
      <c r="H83" s="3">
        <v>0.25725191709595674</v>
      </c>
      <c r="I83" s="3">
        <v>0.17588511135155455</v>
      </c>
      <c r="J83" s="3">
        <v>0.19653285096664649</v>
      </c>
      <c r="K83" s="3">
        <v>4.1571804542083063E-2</v>
      </c>
    </row>
    <row r="84" spans="1:11" ht="15.6" x14ac:dyDescent="0.3">
      <c r="A84" s="4" t="s">
        <v>7</v>
      </c>
      <c r="B84" s="3">
        <f t="shared" si="7"/>
        <v>0.96751751232162353</v>
      </c>
      <c r="C84" s="3">
        <f t="shared" si="7"/>
        <v>0.93534629807479619</v>
      </c>
      <c r="D84" s="3">
        <f t="shared" si="7"/>
        <v>1.0120854062769964</v>
      </c>
      <c r="E84" s="3">
        <f t="shared" si="7"/>
        <v>1.0272229668422583</v>
      </c>
      <c r="F84" s="3">
        <f>1</f>
        <v>1</v>
      </c>
      <c r="G84" s="4" t="s">
        <v>6</v>
      </c>
      <c r="H84" s="3">
        <v>0.45695286019445386</v>
      </c>
      <c r="I84" s="3">
        <v>0.35389979224463364</v>
      </c>
      <c r="J84" s="3">
        <v>0.32015922977159583</v>
      </c>
      <c r="K84" s="3">
        <v>9.0521696101017665E-2</v>
      </c>
    </row>
    <row r="85" spans="1:11" ht="15.6" x14ac:dyDescent="0.3">
      <c r="A85" s="4" t="s">
        <v>6</v>
      </c>
      <c r="B85" s="3">
        <f t="shared" si="7"/>
        <v>1.1672184554201206</v>
      </c>
      <c r="C85" s="3">
        <f t="shared" si="7"/>
        <v>1.1133609789678753</v>
      </c>
      <c r="D85" s="3">
        <f t="shared" si="7"/>
        <v>1.1357117850819458</v>
      </c>
      <c r="E85" s="3">
        <f t="shared" si="7"/>
        <v>1.0761728584011929</v>
      </c>
      <c r="F85" s="3">
        <f>1</f>
        <v>1</v>
      </c>
      <c r="G85" s="4" t="s">
        <v>5</v>
      </c>
      <c r="H85" s="3">
        <v>0.34815830673793957</v>
      </c>
      <c r="I85" s="3">
        <v>0.37605924292883403</v>
      </c>
      <c r="J85" s="3">
        <v>0.31157132295363082</v>
      </c>
      <c r="K85" s="3">
        <v>7.8350140235936477E-2</v>
      </c>
    </row>
    <row r="86" spans="1:11" ht="15.6" x14ac:dyDescent="0.3">
      <c r="A86" s="4" t="s">
        <v>5</v>
      </c>
      <c r="B86" s="3">
        <f t="shared" si="7"/>
        <v>1.0584239019636064</v>
      </c>
      <c r="C86" s="3">
        <f t="shared" si="7"/>
        <v>1.1355204296520758</v>
      </c>
      <c r="D86" s="3">
        <f t="shared" si="7"/>
        <v>1.1271238782639807</v>
      </c>
      <c r="E86" s="3">
        <f t="shared" si="7"/>
        <v>1.0640013025361117</v>
      </c>
      <c r="F86" s="3">
        <f>1</f>
        <v>1</v>
      </c>
      <c r="G86" s="4" t="s">
        <v>4</v>
      </c>
      <c r="H86" s="3">
        <v>0.39137488725228664</v>
      </c>
      <c r="I86" s="3">
        <v>0.35173835012298449</v>
      </c>
      <c r="J86" s="3">
        <v>0.24247512917637443</v>
      </c>
      <c r="K86" s="3">
        <v>2.2911869909996167E-2</v>
      </c>
    </row>
    <row r="87" spans="1:11" ht="15.6" x14ac:dyDescent="0.3">
      <c r="A87" s="4" t="s">
        <v>4</v>
      </c>
      <c r="B87" s="3">
        <f t="shared" si="7"/>
        <v>1.1016404824779533</v>
      </c>
      <c r="C87" s="3">
        <f t="shared" si="7"/>
        <v>1.1111995368462262</v>
      </c>
      <c r="D87" s="3">
        <f t="shared" si="7"/>
        <v>1.0580276844867242</v>
      </c>
      <c r="E87" s="3">
        <f t="shared" si="7"/>
        <v>1.0085630322101715</v>
      </c>
      <c r="F87" s="3">
        <f>1</f>
        <v>1</v>
      </c>
      <c r="G87" s="4" t="s">
        <v>3</v>
      </c>
      <c r="H87" s="3">
        <v>0.44516873872205664</v>
      </c>
      <c r="I87" s="3">
        <v>0.41411566317909282</v>
      </c>
      <c r="J87" s="3">
        <v>0.24957837997711541</v>
      </c>
      <c r="K87" s="3">
        <v>9.6744397677029064E-3</v>
      </c>
    </row>
    <row r="88" spans="1:11" ht="15.6" x14ac:dyDescent="0.3">
      <c r="A88" s="4" t="s">
        <v>3</v>
      </c>
      <c r="B88" s="3">
        <f t="shared" si="7"/>
        <v>1.1554343339477233</v>
      </c>
      <c r="C88" s="3">
        <f t="shared" si="7"/>
        <v>1.1735768499023345</v>
      </c>
      <c r="D88" s="3">
        <f t="shared" si="7"/>
        <v>1.0651309352874652</v>
      </c>
      <c r="E88" s="3">
        <f t="shared" si="7"/>
        <v>0.99532560206787812</v>
      </c>
      <c r="F88" s="3">
        <f>1</f>
        <v>1</v>
      </c>
      <c r="G88" s="4" t="s">
        <v>2</v>
      </c>
      <c r="H88" s="3">
        <v>0.51572084363223891</v>
      </c>
      <c r="I88" s="3">
        <v>0.4954657915561218</v>
      </c>
      <c r="J88" s="3">
        <v>0.27455930102450954</v>
      </c>
      <c r="K88" s="3">
        <v>-2.3445799677649471E-2</v>
      </c>
    </row>
    <row r="89" spans="1:11" ht="15.6" x14ac:dyDescent="0.3">
      <c r="A89" s="4" t="s">
        <v>2</v>
      </c>
      <c r="B89" s="3">
        <f>B$80+0.5*H88+0.4*H89+0.1*H90</f>
        <v>1.3163156340838396</v>
      </c>
      <c r="C89" s="3">
        <f>C$80+0.5*I88+0.4*I89+0.1*I90</f>
        <v>1.1646326966054716</v>
      </c>
      <c r="D89" s="3">
        <f>D$80+0.5*J88+0.4*J89+0.1*J90</f>
        <v>1.0104562625480666</v>
      </c>
      <c r="E89" s="3">
        <f>E$80+0.5*K88+0.4*K89+0.1*K90</f>
        <v>0.85867502179924171</v>
      </c>
      <c r="F89" s="3">
        <f>1</f>
        <v>1</v>
      </c>
      <c r="G89" s="4" t="s">
        <v>1</v>
      </c>
      <c r="H89" s="3">
        <v>0.73294494941281618</v>
      </c>
      <c r="I89" s="3">
        <v>0.42792490139346695</v>
      </c>
      <c r="J89" s="3">
        <v>0.21662429982409256</v>
      </c>
      <c r="K89" s="3">
        <v>-0.12601357395191123</v>
      </c>
    </row>
    <row r="90" spans="1:11" ht="15.6" x14ac:dyDescent="0.3">
      <c r="A90" s="4" t="s">
        <v>1</v>
      </c>
      <c r="B90" s="3">
        <f>B$80+H89</f>
        <v>1.4432105446384829</v>
      </c>
      <c r="C90" s="3">
        <f>C$80+I89</f>
        <v>1.1873860881167086</v>
      </c>
      <c r="D90" s="3">
        <f>D$80+J89</f>
        <v>1.0321768551344424</v>
      </c>
      <c r="E90" s="3">
        <f>E$80+K89</f>
        <v>0.85963758834826398</v>
      </c>
      <c r="F90" s="3">
        <f>1</f>
        <v>1</v>
      </c>
      <c r="G90" s="4" t="s">
        <v>0</v>
      </c>
      <c r="H90" s="3">
        <v>0.55011637276926795</v>
      </c>
      <c r="I90" s="3">
        <v>-0.13731346453217838</v>
      </c>
      <c r="J90" s="3">
        <v>-0.2902566320417489</v>
      </c>
      <c r="K90" s="3">
        <v>-0.6484781108134432</v>
      </c>
    </row>
    <row r="91" spans="1:11" ht="15.6" x14ac:dyDescent="0.3">
      <c r="A91" s="4" t="s">
        <v>0</v>
      </c>
      <c r="B91" s="3">
        <f>MAX(B80+H90,0.1)</f>
        <v>1.2603819679949346</v>
      </c>
      <c r="C91" s="3">
        <f>MAX(C80+I90,0.12)</f>
        <v>0.62214772219106329</v>
      </c>
      <c r="D91" s="3">
        <f>MAX(D80+J90,0.12)</f>
        <v>0.52529592326860097</v>
      </c>
      <c r="E91" s="3">
        <f>MAX(E80+K90,0.2)</f>
        <v>0.33717305148673204</v>
      </c>
      <c r="F91" s="3">
        <f>1</f>
        <v>1</v>
      </c>
    </row>
    <row r="92" spans="1:11" ht="15" thickBot="1" x14ac:dyDescent="0.35">
      <c r="B92" s="2"/>
      <c r="C92" s="2"/>
      <c r="D92" s="2"/>
      <c r="E92" s="2"/>
    </row>
    <row r="93" spans="1:11" ht="16.8" thickTop="1" thickBot="1" x14ac:dyDescent="0.35">
      <c r="A93" s="6"/>
      <c r="B93" s="11" t="s">
        <v>17</v>
      </c>
      <c r="C93" s="12"/>
      <c r="D93" s="12"/>
      <c r="E93" s="12"/>
      <c r="G93" s="6"/>
      <c r="H93" s="11" t="s">
        <v>16</v>
      </c>
      <c r="I93" s="12"/>
      <c r="J93" s="12"/>
      <c r="K93" s="12"/>
    </row>
    <row r="94" spans="1:11" ht="30.6" thickTop="1" x14ac:dyDescent="0.3">
      <c r="A94" s="4" t="s">
        <v>28</v>
      </c>
      <c r="B94" s="5" t="s">
        <v>15</v>
      </c>
      <c r="C94" s="5" t="s">
        <v>14</v>
      </c>
      <c r="D94" s="5" t="s">
        <v>13</v>
      </c>
      <c r="E94" s="5" t="s">
        <v>12</v>
      </c>
      <c r="G94" s="4"/>
      <c r="H94" s="5" t="s">
        <v>15</v>
      </c>
      <c r="I94" s="5" t="s">
        <v>14</v>
      </c>
      <c r="J94" s="5" t="s">
        <v>13</v>
      </c>
      <c r="K94" s="5" t="s">
        <v>12</v>
      </c>
    </row>
    <row r="95" spans="1:11" ht="15.6" x14ac:dyDescent="0.3">
      <c r="A95" s="4" t="s">
        <v>11</v>
      </c>
      <c r="B95" s="3">
        <f>1-(SUM(H95:H102)+0.5*H103+0.4*H104+0.1*H105)/10</f>
        <v>0.7780885158040316</v>
      </c>
      <c r="C95" s="3">
        <f>1-(SUM(I95:I102)+0.5*I103+0.4*I104+0.1*I105)/10</f>
        <v>0.78041146041360898</v>
      </c>
      <c r="D95" s="3">
        <f>1-(SUM(J95:J102)+0.5*J103+0.4*J104+0.1*J105)/10</f>
        <v>0.81041557134678743</v>
      </c>
      <c r="E95" s="3">
        <f>1-(SUM(K95:K102)+0.5*K103+0.4*K104+0.1*K105)/10</f>
        <v>0.86312576498125382</v>
      </c>
      <c r="F95" s="3">
        <f>1</f>
        <v>1</v>
      </c>
      <c r="G95" s="4" t="s">
        <v>10</v>
      </c>
      <c r="H95" s="3">
        <v>4.9700246345692742E-2</v>
      </c>
      <c r="I95" s="3">
        <v>3.6231567059811363E-2</v>
      </c>
      <c r="J95" s="3">
        <v>2.8281953264273796E-2</v>
      </c>
      <c r="K95" s="3">
        <v>3.1249099430992328E-2</v>
      </c>
    </row>
    <row r="96" spans="1:11" ht="15.6" x14ac:dyDescent="0.3">
      <c r="A96" s="4" t="s">
        <v>10</v>
      </c>
      <c r="B96" s="3">
        <f t="shared" ref="B96:E103" si="8">B$95+H95</f>
        <v>0.8277887621497243</v>
      </c>
      <c r="C96" s="3">
        <f t="shared" si="8"/>
        <v>0.81664302747342032</v>
      </c>
      <c r="D96" s="3">
        <f t="shared" si="8"/>
        <v>0.83869752461106128</v>
      </c>
      <c r="E96" s="3">
        <f t="shared" si="8"/>
        <v>0.89437486441224612</v>
      </c>
      <c r="F96" s="3">
        <f>1</f>
        <v>1</v>
      </c>
      <c r="G96" s="4" t="s">
        <v>9</v>
      </c>
      <c r="H96" s="3">
        <v>0.1304993636302334</v>
      </c>
      <c r="I96" s="3">
        <v>9.2014862851627757E-2</v>
      </c>
      <c r="J96" s="3">
        <v>7.5436477728238416E-2</v>
      </c>
      <c r="K96" s="3">
        <v>6.0168520485648989E-2</v>
      </c>
    </row>
    <row r="97" spans="1:11" ht="15.6" x14ac:dyDescent="0.3">
      <c r="A97" s="4" t="s">
        <v>9</v>
      </c>
      <c r="B97" s="3">
        <f t="shared" si="8"/>
        <v>0.908587879434265</v>
      </c>
      <c r="C97" s="3">
        <f t="shared" si="8"/>
        <v>0.87242632326523673</v>
      </c>
      <c r="D97" s="3">
        <f t="shared" si="8"/>
        <v>0.8858520490750259</v>
      </c>
      <c r="E97" s="3">
        <f t="shared" si="8"/>
        <v>0.92329428546690284</v>
      </c>
      <c r="F97" s="3">
        <f>1</f>
        <v>1</v>
      </c>
      <c r="G97" s="4" t="s">
        <v>8</v>
      </c>
      <c r="H97" s="3">
        <v>0.15647426521629879</v>
      </c>
      <c r="I97" s="3">
        <v>0.11999094187915602</v>
      </c>
      <c r="J97" s="3">
        <v>0.10847669274491951</v>
      </c>
      <c r="K97" s="3">
        <v>7.5626203960094521E-2</v>
      </c>
    </row>
    <row r="98" spans="1:11" ht="15.6" x14ac:dyDescent="0.3">
      <c r="A98" s="4" t="s">
        <v>8</v>
      </c>
      <c r="B98" s="3">
        <f t="shared" si="8"/>
        <v>0.93456278102033041</v>
      </c>
      <c r="C98" s="3">
        <f t="shared" si="8"/>
        <v>0.90040240229276503</v>
      </c>
      <c r="D98" s="3">
        <f t="shared" si="8"/>
        <v>0.91889226409170699</v>
      </c>
      <c r="E98" s="3">
        <f t="shared" si="8"/>
        <v>0.93875196894134838</v>
      </c>
      <c r="F98" s="3">
        <f>1</f>
        <v>1</v>
      </c>
      <c r="G98" s="4" t="s">
        <v>7</v>
      </c>
      <c r="H98" s="3">
        <v>0.14957265330404015</v>
      </c>
      <c r="I98" s="3">
        <v>0.13625135032569574</v>
      </c>
      <c r="J98" s="3">
        <v>0.12478099066268797</v>
      </c>
      <c r="K98" s="3">
        <v>8.6321209210008909E-2</v>
      </c>
    </row>
    <row r="99" spans="1:11" ht="15.6" x14ac:dyDescent="0.3">
      <c r="A99" s="4" t="s">
        <v>7</v>
      </c>
      <c r="B99" s="3">
        <f t="shared" si="8"/>
        <v>0.92766116910807173</v>
      </c>
      <c r="C99" s="3">
        <f t="shared" si="8"/>
        <v>0.91666281073930467</v>
      </c>
      <c r="D99" s="3">
        <f t="shared" si="8"/>
        <v>0.93519656200947543</v>
      </c>
      <c r="E99" s="3">
        <f t="shared" si="8"/>
        <v>0.94944697419126278</v>
      </c>
      <c r="F99" s="3">
        <f>1</f>
        <v>1</v>
      </c>
      <c r="G99" s="4" t="s">
        <v>6</v>
      </c>
      <c r="H99" s="3">
        <v>0.20450489593080154</v>
      </c>
      <c r="I99" s="3">
        <v>0.17656418320676398</v>
      </c>
      <c r="J99" s="3">
        <v>0.16073611550701591</v>
      </c>
      <c r="K99" s="3">
        <v>0.10793652533248548</v>
      </c>
    </row>
    <row r="100" spans="1:11" ht="15.6" x14ac:dyDescent="0.3">
      <c r="A100" s="4" t="s">
        <v>6</v>
      </c>
      <c r="B100" s="3">
        <f t="shared" si="8"/>
        <v>0.98259341173483317</v>
      </c>
      <c r="C100" s="3">
        <f t="shared" si="8"/>
        <v>0.95697564362037291</v>
      </c>
      <c r="D100" s="3">
        <f t="shared" si="8"/>
        <v>0.97115168685380338</v>
      </c>
      <c r="E100" s="3">
        <f t="shared" si="8"/>
        <v>0.97106229031373925</v>
      </c>
      <c r="F100" s="3">
        <f>1</f>
        <v>1</v>
      </c>
      <c r="G100" s="4" t="s">
        <v>5</v>
      </c>
      <c r="H100" s="3">
        <v>0.23567055639075798</v>
      </c>
      <c r="I100" s="3">
        <v>0.22105672423541944</v>
      </c>
      <c r="J100" s="3">
        <v>0.1978095260940545</v>
      </c>
      <c r="K100" s="3">
        <v>0.13546658399858016</v>
      </c>
    </row>
    <row r="101" spans="1:11" ht="15.6" x14ac:dyDescent="0.3">
      <c r="A101" s="4" t="s">
        <v>5</v>
      </c>
      <c r="B101" s="3">
        <f t="shared" si="8"/>
        <v>1.0137590721947896</v>
      </c>
      <c r="C101" s="3">
        <f t="shared" si="8"/>
        <v>1.0014681846490285</v>
      </c>
      <c r="D101" s="3">
        <f t="shared" si="8"/>
        <v>1.008225097440842</v>
      </c>
      <c r="E101" s="3">
        <f t="shared" si="8"/>
        <v>0.99859234897983395</v>
      </c>
      <c r="F101" s="3">
        <f>1</f>
        <v>1</v>
      </c>
      <c r="G101" s="4" t="s">
        <v>4</v>
      </c>
      <c r="H101" s="3">
        <v>0.29757703844731542</v>
      </c>
      <c r="I101" s="3">
        <v>0.3075231457572869</v>
      </c>
      <c r="J101" s="3">
        <v>0.27561401754946119</v>
      </c>
      <c r="K101" s="3">
        <v>0.20213937556276992</v>
      </c>
    </row>
    <row r="102" spans="1:11" ht="15.6" x14ac:dyDescent="0.3">
      <c r="A102" s="4" t="s">
        <v>4</v>
      </c>
      <c r="B102" s="3">
        <f t="shared" si="8"/>
        <v>1.0756655542513469</v>
      </c>
      <c r="C102" s="3">
        <f t="shared" si="8"/>
        <v>1.0879346061708959</v>
      </c>
      <c r="D102" s="3">
        <f t="shared" si="8"/>
        <v>1.0860295888962486</v>
      </c>
      <c r="E102" s="3">
        <f t="shared" si="8"/>
        <v>1.0652651405440237</v>
      </c>
      <c r="F102" s="3">
        <f>1</f>
        <v>1</v>
      </c>
      <c r="G102" s="4" t="s">
        <v>3</v>
      </c>
      <c r="H102" s="3">
        <v>0.38660704152206249</v>
      </c>
      <c r="I102" s="3">
        <v>0.4038374746841325</v>
      </c>
      <c r="J102" s="3">
        <v>0.35461795170143573</v>
      </c>
      <c r="K102" s="3">
        <v>0.26515353637772754</v>
      </c>
    </row>
    <row r="103" spans="1:11" ht="15.6" x14ac:dyDescent="0.3">
      <c r="A103" s="4" t="s">
        <v>3</v>
      </c>
      <c r="B103" s="3">
        <f t="shared" si="8"/>
        <v>1.1646955573260942</v>
      </c>
      <c r="C103" s="3">
        <f t="shared" si="8"/>
        <v>1.1842489350977414</v>
      </c>
      <c r="D103" s="3">
        <f t="shared" si="8"/>
        <v>1.1650335230482232</v>
      </c>
      <c r="E103" s="3">
        <f t="shared" si="8"/>
        <v>1.1282793013589814</v>
      </c>
      <c r="F103" s="3">
        <f>1</f>
        <v>1</v>
      </c>
      <c r="G103" s="4" t="s">
        <v>2</v>
      </c>
      <c r="H103" s="3">
        <v>0.51401088552339091</v>
      </c>
      <c r="I103" s="3">
        <v>0.54869412739755974</v>
      </c>
      <c r="J103" s="3">
        <v>0.46138285507480048</v>
      </c>
      <c r="K103" s="3">
        <v>0.33140085399894398</v>
      </c>
    </row>
    <row r="104" spans="1:11" ht="15.6" x14ac:dyDescent="0.3">
      <c r="A104" s="4" t="s">
        <v>2</v>
      </c>
      <c r="B104" s="3">
        <f>B$95+0.5*H103+0.4*H104+0.1*H105</f>
        <v>1.3865972969765132</v>
      </c>
      <c r="C104" s="3">
        <f>C$95+0.5*I103+0.4*I104+0.1*I105</f>
        <v>1.4828266062776261</v>
      </c>
      <c r="D104" s="3">
        <f>D$95+0.5*J103+0.4*J104+0.1*J105</f>
        <v>1.380506132626826</v>
      </c>
      <c r="E104" s="3">
        <f>E$95+0.5*K103+0.4*K104+0.1*K105</f>
        <v>1.2678070608104075</v>
      </c>
      <c r="F104" s="3">
        <f>1</f>
        <v>1</v>
      </c>
      <c r="G104" s="4" t="s">
        <v>1</v>
      </c>
      <c r="H104" s="3">
        <v>0.64707215957884567</v>
      </c>
      <c r="I104" s="3">
        <v>0.77548197323817658</v>
      </c>
      <c r="J104" s="3">
        <v>0.60370958049169898</v>
      </c>
      <c r="K104" s="3">
        <v>0.42001037785351725</v>
      </c>
    </row>
    <row r="105" spans="1:11" ht="15.6" x14ac:dyDescent="0.3">
      <c r="A105" s="4" t="s">
        <v>1</v>
      </c>
      <c r="B105" s="3">
        <f>B$95+H104</f>
        <v>1.4251606753828772</v>
      </c>
      <c r="C105" s="3">
        <f>MAX(C95+I104,0.15)</f>
        <v>1.5558934336517856</v>
      </c>
      <c r="D105" s="3">
        <f>D$95+J104</f>
        <v>1.4141251518384865</v>
      </c>
      <c r="E105" s="3">
        <f>E$95+K104</f>
        <v>1.283136142834771</v>
      </c>
      <c r="F105" s="3">
        <f>1</f>
        <v>1</v>
      </c>
      <c r="G105" s="4" t="s">
        <v>0</v>
      </c>
      <c r="H105" s="3">
        <v>0.9267447457924789</v>
      </c>
      <c r="I105" s="3">
        <v>1.1787529286996641</v>
      </c>
      <c r="J105" s="3">
        <v>0.97915301545958711</v>
      </c>
      <c r="K105" s="3">
        <v>0.70976717688274771</v>
      </c>
    </row>
    <row r="106" spans="1:11" ht="15.6" x14ac:dyDescent="0.3">
      <c r="A106" s="4" t="s">
        <v>0</v>
      </c>
      <c r="B106" s="3">
        <f>MAX(B95+H105,0.2)</f>
        <v>1.7048332615965105</v>
      </c>
      <c r="C106" s="3">
        <f>MAX(C95+I105,0.12)</f>
        <v>1.9591643891132731</v>
      </c>
      <c r="D106" s="3">
        <f>MAX(D95+J105,0.12)</f>
        <v>1.7895685868063747</v>
      </c>
      <c r="E106" s="3">
        <f>MAX(E95+K105,0.2)</f>
        <v>1.5728929418640014</v>
      </c>
      <c r="F106" s="3">
        <f>1</f>
        <v>1</v>
      </c>
    </row>
    <row r="107" spans="1:11" ht="16.2" thickBot="1" x14ac:dyDescent="0.35">
      <c r="A107" s="4"/>
      <c r="B107" s="3"/>
      <c r="C107" s="3"/>
      <c r="D107" s="3"/>
      <c r="E107" s="3"/>
      <c r="F107" s="3"/>
    </row>
    <row r="108" spans="1:11" ht="16.8" thickTop="1" thickBot="1" x14ac:dyDescent="0.35">
      <c r="A108" s="6"/>
      <c r="B108" s="11" t="s">
        <v>17</v>
      </c>
      <c r="C108" s="12"/>
      <c r="D108" s="12"/>
      <c r="E108" s="12"/>
      <c r="G108" s="6"/>
      <c r="H108" s="11" t="s">
        <v>16</v>
      </c>
      <c r="I108" s="12"/>
      <c r="J108" s="12"/>
      <c r="K108" s="12"/>
    </row>
    <row r="109" spans="1:11" ht="30.6" thickTop="1" x14ac:dyDescent="0.3">
      <c r="A109" s="4" t="s">
        <v>29</v>
      </c>
      <c r="B109" s="5" t="s">
        <v>15</v>
      </c>
      <c r="C109" s="5" t="s">
        <v>14</v>
      </c>
      <c r="D109" s="5" t="s">
        <v>13</v>
      </c>
      <c r="E109" s="5" t="s">
        <v>12</v>
      </c>
      <c r="G109" s="4"/>
      <c r="H109" s="5" t="s">
        <v>15</v>
      </c>
      <c r="I109" s="5" t="s">
        <v>14</v>
      </c>
      <c r="J109" s="5" t="s">
        <v>13</v>
      </c>
      <c r="K109" s="5" t="s">
        <v>12</v>
      </c>
    </row>
    <row r="110" spans="1:11" ht="15.6" x14ac:dyDescent="0.3">
      <c r="A110" s="4" t="s">
        <v>11</v>
      </c>
      <c r="B110" s="3">
        <f>1-(SUM(H110:H117)+0.5*H118+0.4*H119+0.1*H120)/10</f>
        <v>0.74981349555218235</v>
      </c>
      <c r="C110" s="3">
        <f>1-(SUM(I110:I117)+0.5*I118+0.4*I119+0.1*I120)/10</f>
        <v>0.73399255383593642</v>
      </c>
      <c r="D110" s="3">
        <f>1-(SUM(J110:J117)+0.5*J118+0.4*J119+0.1*J120)/10</f>
        <v>0.7580757409219413</v>
      </c>
      <c r="E110" s="3">
        <f>1-(SUM(K110:K117)+0.5*K118+0.4*K119+0.1*K120)/10</f>
        <v>0.82042291774362286</v>
      </c>
      <c r="F110" s="3">
        <f>1</f>
        <v>1</v>
      </c>
      <c r="G110" s="4" t="s">
        <v>10</v>
      </c>
      <c r="H110" s="3">
        <v>6.7757058832392691E-2</v>
      </c>
      <c r="I110" s="3">
        <v>5.9024698026764924E-2</v>
      </c>
      <c r="J110" s="3">
        <v>4.278477750645613E-2</v>
      </c>
      <c r="K110" s="3">
        <v>3.5440849139835244E-2</v>
      </c>
    </row>
    <row r="111" spans="1:11" ht="15.6" x14ac:dyDescent="0.3">
      <c r="A111" s="4" t="s">
        <v>10</v>
      </c>
      <c r="B111" s="3">
        <f t="shared" ref="B111:E118" si="9">B$110+H110</f>
        <v>0.81757055438457504</v>
      </c>
      <c r="C111" s="3">
        <f t="shared" si="9"/>
        <v>0.79301725186270133</v>
      </c>
      <c r="D111" s="3">
        <f t="shared" si="9"/>
        <v>0.80086051842839745</v>
      </c>
      <c r="E111" s="3">
        <f t="shared" si="9"/>
        <v>0.85586376688345811</v>
      </c>
      <c r="F111" s="3">
        <f>1</f>
        <v>1</v>
      </c>
      <c r="G111" s="4" t="s">
        <v>9</v>
      </c>
      <c r="H111" s="3">
        <v>0.13535464348092377</v>
      </c>
      <c r="I111" s="3">
        <v>0.11603494924844202</v>
      </c>
      <c r="J111" s="3">
        <v>9.8927509011170423E-2</v>
      </c>
      <c r="K111" s="3">
        <v>5.8013188944681271E-2</v>
      </c>
    </row>
    <row r="112" spans="1:11" ht="15.6" x14ac:dyDescent="0.3">
      <c r="A112" s="4" t="s">
        <v>9</v>
      </c>
      <c r="B112" s="3">
        <f t="shared" si="9"/>
        <v>0.88516813903310609</v>
      </c>
      <c r="C112" s="3">
        <f t="shared" si="9"/>
        <v>0.85002750308437847</v>
      </c>
      <c r="D112" s="3">
        <f t="shared" si="9"/>
        <v>0.85700324993311172</v>
      </c>
      <c r="E112" s="3">
        <f t="shared" si="9"/>
        <v>0.87843610668830419</v>
      </c>
      <c r="F112" s="3">
        <f>1</f>
        <v>1</v>
      </c>
      <c r="G112" s="4" t="s">
        <v>8</v>
      </c>
      <c r="H112" s="3">
        <v>0.14184905356026653</v>
      </c>
      <c r="I112" s="3">
        <v>0.12598565787865995</v>
      </c>
      <c r="J112" s="3">
        <v>0.11819068598194446</v>
      </c>
      <c r="K112" s="3">
        <v>6.7075703492189248E-2</v>
      </c>
    </row>
    <row r="113" spans="1:11" ht="15.6" x14ac:dyDescent="0.3">
      <c r="A113" s="4" t="s">
        <v>8</v>
      </c>
      <c r="B113" s="3">
        <f t="shared" si="9"/>
        <v>0.89166254911244891</v>
      </c>
      <c r="C113" s="3">
        <f t="shared" si="9"/>
        <v>0.85997821171459643</v>
      </c>
      <c r="D113" s="3">
        <f t="shared" si="9"/>
        <v>0.87626642690388579</v>
      </c>
      <c r="E113" s="3">
        <f t="shared" si="9"/>
        <v>0.88749862123581214</v>
      </c>
      <c r="F113" s="3">
        <f>1</f>
        <v>1</v>
      </c>
      <c r="G113" s="4" t="s">
        <v>7</v>
      </c>
      <c r="H113" s="3">
        <v>0.16084822541780552</v>
      </c>
      <c r="I113" s="3">
        <v>0.16501607138285684</v>
      </c>
      <c r="J113" s="3">
        <v>0.15414106934865157</v>
      </c>
      <c r="K113" s="3">
        <v>0.10359334991223366</v>
      </c>
    </row>
    <row r="114" spans="1:11" ht="15.6" x14ac:dyDescent="0.3">
      <c r="A114" s="4" t="s">
        <v>7</v>
      </c>
      <c r="B114" s="3">
        <f t="shared" si="9"/>
        <v>0.91066172096998788</v>
      </c>
      <c r="C114" s="3">
        <f t="shared" si="9"/>
        <v>0.89900862521879321</v>
      </c>
      <c r="D114" s="3">
        <f t="shared" si="9"/>
        <v>0.91221681027059287</v>
      </c>
      <c r="E114" s="3">
        <f t="shared" si="9"/>
        <v>0.92401626765585654</v>
      </c>
      <c r="F114" s="3">
        <f>1</f>
        <v>1</v>
      </c>
      <c r="G114" s="4" t="s">
        <v>6</v>
      </c>
      <c r="H114" s="3">
        <v>0.17417816987413792</v>
      </c>
      <c r="I114" s="3">
        <v>0.16977351384617101</v>
      </c>
      <c r="J114" s="3">
        <v>0.16463523872632269</v>
      </c>
      <c r="K114" s="3">
        <v>0.11067556579211286</v>
      </c>
    </row>
    <row r="115" spans="1:11" ht="15.6" x14ac:dyDescent="0.3">
      <c r="A115" s="4" t="s">
        <v>6</v>
      </c>
      <c r="B115" s="3">
        <f t="shared" si="9"/>
        <v>0.92399166542632027</v>
      </c>
      <c r="C115" s="3">
        <f t="shared" si="9"/>
        <v>0.90376606768210743</v>
      </c>
      <c r="D115" s="3">
        <f t="shared" si="9"/>
        <v>0.92271097964826398</v>
      </c>
      <c r="E115" s="3">
        <f t="shared" si="9"/>
        <v>0.93109848353573577</v>
      </c>
      <c r="F115" s="3">
        <f>1</f>
        <v>1</v>
      </c>
      <c r="G115" s="4" t="s">
        <v>5</v>
      </c>
      <c r="H115" s="3">
        <v>0.22448135783410958</v>
      </c>
      <c r="I115" s="3">
        <v>0.23220916204888883</v>
      </c>
      <c r="J115" s="3">
        <v>0.23570804227722675</v>
      </c>
      <c r="K115" s="3">
        <v>0.16615830324324826</v>
      </c>
    </row>
    <row r="116" spans="1:11" ht="15.6" x14ac:dyDescent="0.3">
      <c r="A116" s="4" t="s">
        <v>5</v>
      </c>
      <c r="B116" s="3">
        <f t="shared" si="9"/>
        <v>0.97429485338629196</v>
      </c>
      <c r="C116" s="3">
        <f t="shared" si="9"/>
        <v>0.96620171588482529</v>
      </c>
      <c r="D116" s="3">
        <f t="shared" si="9"/>
        <v>0.99378378319916805</v>
      </c>
      <c r="E116" s="3">
        <f t="shared" si="9"/>
        <v>0.98658122098687118</v>
      </c>
      <c r="F116" s="3">
        <f>1</f>
        <v>1</v>
      </c>
      <c r="G116" s="4" t="s">
        <v>4</v>
      </c>
      <c r="H116" s="3">
        <v>0.31147560614224828</v>
      </c>
      <c r="I116" s="3">
        <v>0.34060026376200248</v>
      </c>
      <c r="J116" s="3">
        <v>0.34358514210459662</v>
      </c>
      <c r="K116" s="3">
        <v>0.25336448680276547</v>
      </c>
    </row>
    <row r="117" spans="1:11" ht="15.6" x14ac:dyDescent="0.3">
      <c r="A117" s="4" t="s">
        <v>4</v>
      </c>
      <c r="B117" s="3">
        <f t="shared" si="9"/>
        <v>1.0612891016944306</v>
      </c>
      <c r="C117" s="3">
        <f t="shared" si="9"/>
        <v>1.0745928175979389</v>
      </c>
      <c r="D117" s="3">
        <f t="shared" si="9"/>
        <v>1.101660883026538</v>
      </c>
      <c r="E117" s="3">
        <f t="shared" si="9"/>
        <v>1.0737874045463882</v>
      </c>
      <c r="F117" s="3">
        <f>1</f>
        <v>1</v>
      </c>
      <c r="G117" s="4" t="s">
        <v>3</v>
      </c>
      <c r="H117" s="3">
        <v>0.39885202392558883</v>
      </c>
      <c r="I117" s="3">
        <v>0.44456404057126114</v>
      </c>
      <c r="J117" s="3">
        <v>0.42548787100579449</v>
      </c>
      <c r="K117" s="3">
        <v>0.33504227399439818</v>
      </c>
    </row>
    <row r="118" spans="1:11" ht="15.6" x14ac:dyDescent="0.3">
      <c r="A118" s="4" t="s">
        <v>3</v>
      </c>
      <c r="B118" s="3">
        <f t="shared" si="9"/>
        <v>1.1486655194777713</v>
      </c>
      <c r="C118" s="3">
        <f t="shared" si="9"/>
        <v>1.1785565944071976</v>
      </c>
      <c r="D118" s="3">
        <f t="shared" si="9"/>
        <v>1.1835636119277357</v>
      </c>
      <c r="E118" s="3">
        <f t="shared" si="9"/>
        <v>1.155465191738021</v>
      </c>
      <c r="F118" s="3">
        <f>1</f>
        <v>1</v>
      </c>
      <c r="G118" s="4" t="s">
        <v>2</v>
      </c>
      <c r="H118" s="3">
        <v>0.63203935086374685</v>
      </c>
      <c r="I118" s="3">
        <v>0.68666007018948116</v>
      </c>
      <c r="J118" s="3">
        <v>0.60335844369944736</v>
      </c>
      <c r="K118" s="3">
        <v>0.47317216493931991</v>
      </c>
    </row>
    <row r="119" spans="1:11" ht="15.6" x14ac:dyDescent="0.3">
      <c r="A119" s="4" t="s">
        <v>2</v>
      </c>
      <c r="B119" s="3">
        <f>B$110+0.5*H118+0.4*H119+0.1*H120</f>
        <v>1.6368824009628853</v>
      </c>
      <c r="C119" s="3">
        <f>C$110+0.5*I118+0.4*I119+0.1*I120</f>
        <v>1.7408586587115247</v>
      </c>
      <c r="D119" s="3">
        <f>D$110+0.5*J118+0.4*J119+0.1*J120</f>
        <v>1.5938579957403647</v>
      </c>
      <c r="E119" s="3">
        <f>E$110+0.5*K118+0.4*K119+0.1*K120</f>
        <v>1.4868300189859298</v>
      </c>
      <c r="F119" s="3">
        <f>1</f>
        <v>1</v>
      </c>
      <c r="G119" s="4" t="s">
        <v>1</v>
      </c>
      <c r="H119" s="3">
        <v>0.98092892147663369</v>
      </c>
      <c r="I119" s="3">
        <v>1.1306350733270525</v>
      </c>
      <c r="J119" s="3">
        <v>0.88525070553473251</v>
      </c>
      <c r="K119" s="3">
        <v>0.71264920894610873</v>
      </c>
    </row>
    <row r="120" spans="1:11" ht="15.6" x14ac:dyDescent="0.3">
      <c r="A120" s="4" t="s">
        <v>1</v>
      </c>
      <c r="B120" s="3">
        <f>B$110+H119</f>
        <v>1.7307424170288161</v>
      </c>
      <c r="C120" s="3">
        <f>C$110+I119</f>
        <v>1.8646276271629889</v>
      </c>
      <c r="D120" s="3">
        <f>D$110+J119</f>
        <v>1.6433264464566739</v>
      </c>
      <c r="E120" s="3">
        <f>E$110+K119</f>
        <v>1.5330721266897316</v>
      </c>
      <c r="F120" s="3">
        <f>1</f>
        <v>1</v>
      </c>
      <c r="G120" s="4" t="s">
        <v>0</v>
      </c>
      <c r="H120" s="3">
        <v>1.7867766138817605</v>
      </c>
      <c r="I120" s="3">
        <v>2.1128204045002659</v>
      </c>
      <c r="J120" s="3">
        <v>1.8000275075480667</v>
      </c>
      <c r="K120" s="3">
        <v>1.4476133519420344</v>
      </c>
    </row>
    <row r="121" spans="1:11" ht="15.6" x14ac:dyDescent="0.3">
      <c r="A121" s="4" t="s">
        <v>0</v>
      </c>
      <c r="B121" s="3">
        <f>MAX(B110+H120,0.2)</f>
        <v>2.5365901094339427</v>
      </c>
      <c r="C121" s="3">
        <f>MAX(C110+I120,0.15)</f>
        <v>2.8468129583362023</v>
      </c>
      <c r="D121" s="3">
        <f>MAX(D110+J120,0.15)</f>
        <v>2.5581032484700081</v>
      </c>
      <c r="E121" s="3">
        <f>MAX(E110+K120,0.2)</f>
        <v>2.2680362696856573</v>
      </c>
      <c r="F121" s="3">
        <f>1</f>
        <v>1</v>
      </c>
    </row>
    <row r="122" spans="1:11" ht="16.2" thickBot="1" x14ac:dyDescent="0.35">
      <c r="A122" s="4"/>
      <c r="B122" s="3"/>
      <c r="C122" s="3"/>
      <c r="D122" s="3"/>
      <c r="E122" s="3"/>
      <c r="F122" s="3"/>
    </row>
    <row r="123" spans="1:11" ht="16.8" thickTop="1" thickBot="1" x14ac:dyDescent="0.35">
      <c r="A123" s="6"/>
      <c r="B123" s="11" t="s">
        <v>17</v>
      </c>
      <c r="C123" s="12"/>
      <c r="D123" s="12"/>
      <c r="E123" s="12"/>
      <c r="G123" s="6"/>
      <c r="H123" s="11" t="s">
        <v>16</v>
      </c>
      <c r="I123" s="12"/>
      <c r="J123" s="12"/>
      <c r="K123" s="12"/>
    </row>
    <row r="124" spans="1:11" ht="30.6" thickTop="1" x14ac:dyDescent="0.3">
      <c r="A124" s="4" t="s">
        <v>30</v>
      </c>
      <c r="B124" s="5" t="s">
        <v>15</v>
      </c>
      <c r="C124" s="5" t="s">
        <v>14</v>
      </c>
      <c r="D124" s="5" t="s">
        <v>13</v>
      </c>
      <c r="E124" s="5" t="s">
        <v>12</v>
      </c>
      <c r="G124" s="4"/>
      <c r="H124" s="5" t="s">
        <v>15</v>
      </c>
      <c r="I124" s="5" t="s">
        <v>14</v>
      </c>
      <c r="J124" s="5" t="s">
        <v>13</v>
      </c>
      <c r="K124" s="5" t="s">
        <v>12</v>
      </c>
    </row>
    <row r="125" spans="1:11" ht="15.6" x14ac:dyDescent="0.3">
      <c r="A125" s="4" t="s">
        <v>11</v>
      </c>
      <c r="B125" s="3">
        <f>1-(SUM(H125:H132)+0.5*H133+0.4*H134+0.1*H135)/10</f>
        <v>1.122689938092261</v>
      </c>
      <c r="C125" s="3">
        <f>1-(SUM(I125:I132)+0.5*I133+0.4*I134+0.1*I135)/10</f>
        <v>1.1103317085816635</v>
      </c>
      <c r="D125" s="3">
        <f>1-(SUM(J125:J132)+0.5*J133+0.4*J134+0.1*J135)/10</f>
        <v>1.1099178000015455</v>
      </c>
      <c r="E125" s="3">
        <f>1-(SUM(K125:K132)+0.5*K133+0.4*K134+0.1*K135)/10</f>
        <v>1.0228855040798128</v>
      </c>
      <c r="F125" s="3">
        <f>1</f>
        <v>1</v>
      </c>
      <c r="G125" s="4" t="s">
        <v>10</v>
      </c>
      <c r="H125" s="3">
        <v>7.0451601774881079E-2</v>
      </c>
      <c r="I125" s="3">
        <v>3.9199173433897137E-2</v>
      </c>
      <c r="J125" s="3">
        <v>1.8762644286651517E-2</v>
      </c>
      <c r="K125" s="3">
        <v>3.3701959072759587E-2</v>
      </c>
    </row>
    <row r="126" spans="1:11" ht="15.6" x14ac:dyDescent="0.3">
      <c r="A126" s="4" t="s">
        <v>10</v>
      </c>
      <c r="B126" s="3">
        <f t="shared" ref="B126:E133" si="10">B$125+H125</f>
        <v>1.1931415398671421</v>
      </c>
      <c r="C126" s="3">
        <f t="shared" si="10"/>
        <v>1.1495308820155608</v>
      </c>
      <c r="D126" s="3">
        <f t="shared" si="10"/>
        <v>1.128680444288197</v>
      </c>
      <c r="E126" s="3">
        <f t="shared" si="10"/>
        <v>1.0565874631525725</v>
      </c>
      <c r="F126" s="3">
        <f>1</f>
        <v>1</v>
      </c>
      <c r="G126" s="4" t="s">
        <v>9</v>
      </c>
      <c r="H126" s="3">
        <v>1.0620870941777515E-2</v>
      </c>
      <c r="I126" s="3">
        <v>-1.3631989387520312E-2</v>
      </c>
      <c r="J126" s="3">
        <v>-2.0974396500818795E-2</v>
      </c>
      <c r="K126" s="3">
        <v>1.8478509929164631E-2</v>
      </c>
    </row>
    <row r="127" spans="1:11" ht="15.6" x14ac:dyDescent="0.3">
      <c r="A127" s="4" t="s">
        <v>9</v>
      </c>
      <c r="B127" s="3">
        <f t="shared" si="10"/>
        <v>1.1333108090340385</v>
      </c>
      <c r="C127" s="3">
        <f t="shared" si="10"/>
        <v>1.0966997191941432</v>
      </c>
      <c r="D127" s="3">
        <f t="shared" si="10"/>
        <v>1.0889434035007266</v>
      </c>
      <c r="E127" s="3">
        <f t="shared" si="10"/>
        <v>1.0413640140089775</v>
      </c>
      <c r="F127" s="3">
        <f>1</f>
        <v>1</v>
      </c>
      <c r="G127" s="4" t="s">
        <v>8</v>
      </c>
      <c r="H127" s="3">
        <v>-5.5030194443226099E-2</v>
      </c>
      <c r="I127" s="3">
        <v>-4.8772877079756451E-2</v>
      </c>
      <c r="J127" s="3">
        <v>-6.320696277532363E-2</v>
      </c>
      <c r="K127" s="3">
        <v>-3.7429321815953603E-3</v>
      </c>
    </row>
    <row r="128" spans="1:11" ht="15.6" x14ac:dyDescent="0.3">
      <c r="A128" s="4" t="s">
        <v>8</v>
      </c>
      <c r="B128" s="3">
        <f t="shared" si="10"/>
        <v>1.0676597436490349</v>
      </c>
      <c r="C128" s="3">
        <f t="shared" si="10"/>
        <v>1.0615588315019071</v>
      </c>
      <c r="D128" s="3">
        <f t="shared" si="10"/>
        <v>1.0467108372262219</v>
      </c>
      <c r="E128" s="3">
        <f t="shared" si="10"/>
        <v>1.0191425718982174</v>
      </c>
      <c r="F128" s="3">
        <f>1</f>
        <v>1</v>
      </c>
      <c r="G128" s="4" t="s">
        <v>7</v>
      </c>
      <c r="H128" s="3">
        <v>-7.1909476116041024E-2</v>
      </c>
      <c r="I128" s="3">
        <v>-6.284693055679455E-2</v>
      </c>
      <c r="J128" s="3">
        <v>-9.0946347655889062E-2</v>
      </c>
      <c r="K128" s="3">
        <v>-1.7502132474852085E-2</v>
      </c>
    </row>
    <row r="129" spans="1:11" ht="15.6" x14ac:dyDescent="0.3">
      <c r="A129" s="4" t="s">
        <v>7</v>
      </c>
      <c r="B129" s="3">
        <f t="shared" si="10"/>
        <v>1.05078046197622</v>
      </c>
      <c r="C129" s="3">
        <f t="shared" si="10"/>
        <v>1.0474847780248691</v>
      </c>
      <c r="D129" s="3">
        <f t="shared" si="10"/>
        <v>1.0189714523456563</v>
      </c>
      <c r="E129" s="3">
        <f t="shared" si="10"/>
        <v>1.0053833716049607</v>
      </c>
      <c r="F129" s="3">
        <f>1</f>
        <v>1</v>
      </c>
      <c r="G129" s="4" t="s">
        <v>6</v>
      </c>
      <c r="H129" s="3">
        <v>-0.18782960614750899</v>
      </c>
      <c r="I129" s="3">
        <v>-0.13843306353007592</v>
      </c>
      <c r="J129" s="3">
        <v>-0.14216613292272598</v>
      </c>
      <c r="K129" s="3">
        <v>-3.625470226174031E-2</v>
      </c>
    </row>
    <row r="130" spans="1:11" ht="15.6" x14ac:dyDescent="0.3">
      <c r="A130" s="4" t="s">
        <v>6</v>
      </c>
      <c r="B130" s="3">
        <f t="shared" si="10"/>
        <v>0.93486033194475204</v>
      </c>
      <c r="C130" s="3">
        <f t="shared" si="10"/>
        <v>0.97189864505158763</v>
      </c>
      <c r="D130" s="3">
        <f t="shared" si="10"/>
        <v>0.96775166707881954</v>
      </c>
      <c r="E130" s="3">
        <f t="shared" si="10"/>
        <v>0.9866308018180725</v>
      </c>
      <c r="F130" s="3">
        <f>1</f>
        <v>1</v>
      </c>
      <c r="G130" s="4" t="s">
        <v>5</v>
      </c>
      <c r="H130" s="3">
        <v>-0.10285501826044013</v>
      </c>
      <c r="I130" s="3">
        <v>-0.15066445067588097</v>
      </c>
      <c r="J130" s="3">
        <v>-0.15295313964102508</v>
      </c>
      <c r="K130" s="3">
        <v>-3.784069738794265E-2</v>
      </c>
    </row>
    <row r="131" spans="1:11" ht="15.6" x14ac:dyDescent="0.3">
      <c r="A131" s="4" t="s">
        <v>5</v>
      </c>
      <c r="B131" s="3">
        <f t="shared" si="10"/>
        <v>1.0198349198318208</v>
      </c>
      <c r="C131" s="3">
        <f t="shared" si="10"/>
        <v>0.95966725790578256</v>
      </c>
      <c r="D131" s="3">
        <f t="shared" si="10"/>
        <v>0.95696466036052041</v>
      </c>
      <c r="E131" s="3">
        <f t="shared" si="10"/>
        <v>0.98504480669187022</v>
      </c>
      <c r="F131" s="3">
        <f>1</f>
        <v>1</v>
      </c>
      <c r="G131" s="4" t="s">
        <v>4</v>
      </c>
      <c r="H131" s="3">
        <v>-0.16280392843847977</v>
      </c>
      <c r="I131" s="3">
        <v>-0.17289595223052537</v>
      </c>
      <c r="J131" s="3">
        <v>-0.15702075038548091</v>
      </c>
      <c r="K131" s="3">
        <v>-4.3475785504326701E-2</v>
      </c>
    </row>
    <row r="132" spans="1:11" ht="15.6" x14ac:dyDescent="0.3">
      <c r="A132" s="4" t="s">
        <v>4</v>
      </c>
      <c r="B132" s="3">
        <f t="shared" si="10"/>
        <v>0.95988600965378124</v>
      </c>
      <c r="C132" s="3">
        <f t="shared" si="10"/>
        <v>0.93743575635113818</v>
      </c>
      <c r="D132" s="3">
        <f t="shared" si="10"/>
        <v>0.95289704961606458</v>
      </c>
      <c r="E132" s="3">
        <f t="shared" si="10"/>
        <v>0.97940971857548609</v>
      </c>
      <c r="F132" s="3">
        <f>1</f>
        <v>1</v>
      </c>
      <c r="G132" s="4" t="s">
        <v>3</v>
      </c>
      <c r="H132" s="3">
        <v>-0.23468025615875024</v>
      </c>
      <c r="I132" s="3">
        <v>-0.23099363265564787</v>
      </c>
      <c r="J132" s="3">
        <v>-0.19399850469595781</v>
      </c>
      <c r="K132" s="3">
        <v>-6.0660769578155999E-2</v>
      </c>
    </row>
    <row r="133" spans="1:11" ht="15.6" x14ac:dyDescent="0.3">
      <c r="A133" s="4" t="s">
        <v>3</v>
      </c>
      <c r="B133" s="3">
        <f t="shared" si="10"/>
        <v>0.88800968193351082</v>
      </c>
      <c r="C133" s="3">
        <f t="shared" si="10"/>
        <v>0.87933807592601565</v>
      </c>
      <c r="D133" s="3">
        <f t="shared" si="10"/>
        <v>0.91591929530558769</v>
      </c>
      <c r="E133" s="3">
        <f t="shared" si="10"/>
        <v>0.9622247345016568</v>
      </c>
      <c r="F133" s="3">
        <f>1</f>
        <v>1</v>
      </c>
      <c r="G133" s="4" t="s">
        <v>2</v>
      </c>
      <c r="H133" s="3">
        <v>-0.34293055635050829</v>
      </c>
      <c r="I133" s="3">
        <v>-0.30796521722269971</v>
      </c>
      <c r="J133" s="3">
        <v>-0.26610839631755223</v>
      </c>
      <c r="K133" s="3">
        <v>-7.2194159457928328E-2</v>
      </c>
    </row>
    <row r="134" spans="1:11" ht="15.6" x14ac:dyDescent="0.3">
      <c r="A134" s="4" t="s">
        <v>2</v>
      </c>
      <c r="B134" s="3">
        <f>B$125+0.5*H133+0.4*H134+0.1*H135</f>
        <v>0.62982656401743864</v>
      </c>
      <c r="C134" s="3">
        <f>C$125+0.5*I133+0.4*I134+0.1*I135</f>
        <v>0.78605434544733199</v>
      </c>
      <c r="D134" s="3">
        <f>D$125+0.5*J133+0.4*J134+0.1*J135</f>
        <v>0.81324339027665937</v>
      </c>
      <c r="E134" s="3">
        <f>E$125+0.5*K133+0.4*K134+0.1*K135</f>
        <v>0.94132701366837412</v>
      </c>
      <c r="F134" s="3">
        <f>1</f>
        <v>1</v>
      </c>
      <c r="G134" s="4" t="s">
        <v>1</v>
      </c>
      <c r="H134" s="3">
        <v>-0.60713928868060973</v>
      </c>
      <c r="I134" s="3">
        <v>-0.33573656018928499</v>
      </c>
      <c r="J134" s="3">
        <v>-0.31308557379926183</v>
      </c>
      <c r="K134" s="3">
        <v>-9.5990997336577566E-2</v>
      </c>
    </row>
    <row r="135" spans="1:11" ht="15.6" x14ac:dyDescent="0.3">
      <c r="A135" s="4" t="s">
        <v>1</v>
      </c>
      <c r="B135" s="3">
        <f>B$125+H134</f>
        <v>0.5155506494116513</v>
      </c>
      <c r="C135" s="3">
        <f>C$125+I134</f>
        <v>0.77459514839237853</v>
      </c>
      <c r="D135" s="3">
        <f>D$125+J134</f>
        <v>0.79683222620228367</v>
      </c>
      <c r="E135" s="3">
        <f>E$125+K134</f>
        <v>0.92689450674323526</v>
      </c>
      <c r="F135" s="3">
        <f>1</f>
        <v>1</v>
      </c>
      <c r="G135" s="4" t="s">
        <v>0</v>
      </c>
      <c r="H135" s="3">
        <v>-0.78542380427324343</v>
      </c>
      <c r="I135" s="3">
        <v>-0.36000130447267725</v>
      </c>
      <c r="J135" s="3">
        <v>-0.38385982046405287</v>
      </c>
      <c r="K135" s="3">
        <v>-7.0650117478435331E-2</v>
      </c>
    </row>
    <row r="136" spans="1:11" ht="15.6" x14ac:dyDescent="0.3">
      <c r="A136" s="4" t="s">
        <v>0</v>
      </c>
      <c r="B136" s="3">
        <f>MAX(B125+H135,0.2)</f>
        <v>0.3372661338190176</v>
      </c>
      <c r="C136" s="3">
        <f>MAX(C125+I135,0.2)</f>
        <v>0.75033040410898622</v>
      </c>
      <c r="D136" s="3">
        <f>MAX(D125+J135,0.2)</f>
        <v>0.72605797953749263</v>
      </c>
      <c r="E136" s="3">
        <f>MAX(E125+K135,0.2)</f>
        <v>0.95223538660137752</v>
      </c>
      <c r="F136" s="3">
        <f>1</f>
        <v>1</v>
      </c>
    </row>
    <row r="137" spans="1:11" ht="15" thickBot="1" x14ac:dyDescent="0.35">
      <c r="B137" s="2"/>
      <c r="C137" s="2"/>
      <c r="D137" s="2"/>
      <c r="E137" s="2"/>
    </row>
    <row r="138" spans="1:11" ht="16.8" thickTop="1" thickBot="1" x14ac:dyDescent="0.35">
      <c r="A138" s="6"/>
      <c r="B138" s="11" t="s">
        <v>17</v>
      </c>
      <c r="C138" s="12"/>
      <c r="D138" s="12"/>
      <c r="E138" s="12"/>
      <c r="G138" s="6"/>
      <c r="H138" s="11" t="s">
        <v>16</v>
      </c>
      <c r="I138" s="12"/>
      <c r="J138" s="12"/>
      <c r="K138" s="12"/>
    </row>
    <row r="139" spans="1:11" ht="30.6" thickTop="1" x14ac:dyDescent="0.3">
      <c r="A139" s="4" t="s">
        <v>31</v>
      </c>
      <c r="B139" s="5" t="s">
        <v>15</v>
      </c>
      <c r="C139" s="5" t="s">
        <v>14</v>
      </c>
      <c r="D139" s="5" t="s">
        <v>13</v>
      </c>
      <c r="E139" s="5" t="s">
        <v>12</v>
      </c>
      <c r="G139" s="4"/>
      <c r="H139" s="5" t="s">
        <v>15</v>
      </c>
      <c r="I139" s="5" t="s">
        <v>14</v>
      </c>
      <c r="J139" s="5" t="s">
        <v>13</v>
      </c>
      <c r="K139" s="5" t="s">
        <v>12</v>
      </c>
    </row>
    <row r="140" spans="1:11" ht="15.6" x14ac:dyDescent="0.3">
      <c r="A140" s="4" t="s">
        <v>11</v>
      </c>
      <c r="B140" s="3">
        <f>1-(SUM(H140:H147)+0.5*H148+0.4*H149+0.1*H150)/10</f>
        <v>0.81725206441217169</v>
      </c>
      <c r="C140" s="3">
        <f>1-(SUM(I140:I147)+0.5*I148+0.4*I149+0.1*I150)/10</f>
        <v>0.817491260060905</v>
      </c>
      <c r="D140" s="3">
        <f>1-(SUM(J140:J147)+0.5*J148+0.4*J149+0.1*J150)/10</f>
        <v>0.85885935952195691</v>
      </c>
      <c r="E140" s="3">
        <f>1-(SUM(K140:K147)+0.5*K148+0.4*K149+0.1*K150)/10</f>
        <v>0.90720381842643905</v>
      </c>
      <c r="F140" s="3">
        <f>1</f>
        <v>1</v>
      </c>
      <c r="G140" s="4" t="s">
        <v>10</v>
      </c>
      <c r="H140" s="3">
        <v>0.10081612830033994</v>
      </c>
      <c r="I140" s="3">
        <v>9.4737872508472362E-2</v>
      </c>
      <c r="J140" s="3">
        <v>6.6545764324944051E-2</v>
      </c>
      <c r="K140" s="3">
        <v>3.0231403729125528E-2</v>
      </c>
    </row>
    <row r="141" spans="1:11" ht="15.6" x14ac:dyDescent="0.3">
      <c r="A141" s="4" t="s">
        <v>10</v>
      </c>
      <c r="B141" s="3">
        <f t="shared" ref="B141:E148" si="11">B$140+H140</f>
        <v>0.91806819271251161</v>
      </c>
      <c r="C141" s="3">
        <f t="shared" si="11"/>
        <v>0.91222913256937732</v>
      </c>
      <c r="D141" s="3">
        <f t="shared" si="11"/>
        <v>0.92540512384690099</v>
      </c>
      <c r="E141" s="3">
        <f t="shared" si="11"/>
        <v>0.93743522215556463</v>
      </c>
      <c r="F141" s="3">
        <f>1</f>
        <v>1</v>
      </c>
      <c r="G141" s="4" t="s">
        <v>9</v>
      </c>
      <c r="H141" s="3">
        <v>0.12223706495309955</v>
      </c>
      <c r="I141" s="3">
        <v>0.11322465948157735</v>
      </c>
      <c r="J141" s="3">
        <v>8.8187305554904047E-2</v>
      </c>
      <c r="K141" s="3">
        <v>4.0147395181202063E-2</v>
      </c>
    </row>
    <row r="142" spans="1:11" ht="15.6" x14ac:dyDescent="0.3">
      <c r="A142" s="4" t="s">
        <v>9</v>
      </c>
      <c r="B142" s="3">
        <f t="shared" si="11"/>
        <v>0.93948912936527118</v>
      </c>
      <c r="C142" s="3">
        <f t="shared" si="11"/>
        <v>0.93071591954248234</v>
      </c>
      <c r="D142" s="3">
        <f t="shared" si="11"/>
        <v>0.94704666507686097</v>
      </c>
      <c r="E142" s="3">
        <f t="shared" si="11"/>
        <v>0.94735121360764107</v>
      </c>
      <c r="F142" s="3">
        <f>1</f>
        <v>1</v>
      </c>
      <c r="G142" s="4" t="s">
        <v>8</v>
      </c>
      <c r="H142" s="3">
        <v>0.12845090768449482</v>
      </c>
      <c r="I142" s="3">
        <v>0.11338460112051103</v>
      </c>
      <c r="J142" s="3">
        <v>8.5828331148441322E-2</v>
      </c>
      <c r="K142" s="3">
        <v>3.71589411605069E-2</v>
      </c>
    </row>
    <row r="143" spans="1:11" ht="15.6" x14ac:dyDescent="0.3">
      <c r="A143" s="4" t="s">
        <v>8</v>
      </c>
      <c r="B143" s="3">
        <f t="shared" si="11"/>
        <v>0.94570297209666654</v>
      </c>
      <c r="C143" s="3">
        <f t="shared" si="11"/>
        <v>0.93087586118141608</v>
      </c>
      <c r="D143" s="3">
        <f t="shared" si="11"/>
        <v>0.94468769067039826</v>
      </c>
      <c r="E143" s="3">
        <f t="shared" si="11"/>
        <v>0.94436275958694593</v>
      </c>
      <c r="F143" s="3">
        <f>1</f>
        <v>1</v>
      </c>
      <c r="G143" s="4" t="s">
        <v>7</v>
      </c>
      <c r="H143" s="3">
        <v>0.19286407655732596</v>
      </c>
      <c r="I143" s="3">
        <v>0.16687254959072337</v>
      </c>
      <c r="J143" s="3">
        <v>0.1139797994398587</v>
      </c>
      <c r="K143" s="3">
        <v>5.8903745589122584E-2</v>
      </c>
    </row>
    <row r="144" spans="1:11" ht="15.6" x14ac:dyDescent="0.3">
      <c r="A144" s="4" t="s">
        <v>7</v>
      </c>
      <c r="B144" s="3">
        <f t="shared" si="11"/>
        <v>1.0101161409694976</v>
      </c>
      <c r="C144" s="3">
        <f t="shared" si="11"/>
        <v>0.9843638096516284</v>
      </c>
      <c r="D144" s="3">
        <f t="shared" si="11"/>
        <v>0.97283915896181561</v>
      </c>
      <c r="E144" s="3">
        <f t="shared" si="11"/>
        <v>0.96610756401556164</v>
      </c>
      <c r="F144" s="3">
        <f>1</f>
        <v>1</v>
      </c>
      <c r="G144" s="4" t="s">
        <v>6</v>
      </c>
      <c r="H144" s="3">
        <v>0.11100996488354103</v>
      </c>
      <c r="I144" s="3">
        <v>0.10712703363974947</v>
      </c>
      <c r="J144" s="3">
        <v>7.1171851870129421E-2</v>
      </c>
      <c r="K144" s="3">
        <v>4.3263880978401809E-2</v>
      </c>
    </row>
    <row r="145" spans="1:11" ht="15.6" x14ac:dyDescent="0.3">
      <c r="A145" s="4" t="s">
        <v>6</v>
      </c>
      <c r="B145" s="3">
        <f t="shared" si="11"/>
        <v>0.92826202929571267</v>
      </c>
      <c r="C145" s="3">
        <f t="shared" si="11"/>
        <v>0.92461829370065451</v>
      </c>
      <c r="D145" s="3">
        <f t="shared" si="11"/>
        <v>0.93003121139208633</v>
      </c>
      <c r="E145" s="3">
        <f t="shared" si="11"/>
        <v>0.95046769940484088</v>
      </c>
      <c r="F145" s="3">
        <f>1</f>
        <v>1</v>
      </c>
      <c r="G145" s="4" t="s">
        <v>5</v>
      </c>
      <c r="H145" s="3">
        <v>0.14489165630878911</v>
      </c>
      <c r="I145" s="3">
        <v>0.12911835045337292</v>
      </c>
      <c r="J145" s="3">
        <v>0.10122015347064295</v>
      </c>
      <c r="K145" s="3">
        <v>6.4764938721455542E-2</v>
      </c>
    </row>
    <row r="146" spans="1:11" ht="15.6" x14ac:dyDescent="0.3">
      <c r="A146" s="4" t="s">
        <v>5</v>
      </c>
      <c r="B146" s="3">
        <f t="shared" si="11"/>
        <v>0.96214372072096077</v>
      </c>
      <c r="C146" s="3">
        <f t="shared" si="11"/>
        <v>0.94660961051427794</v>
      </c>
      <c r="D146" s="3">
        <f t="shared" si="11"/>
        <v>0.96007951299259986</v>
      </c>
      <c r="E146" s="3">
        <f t="shared" si="11"/>
        <v>0.97196875714789455</v>
      </c>
      <c r="F146" s="3">
        <f>1</f>
        <v>1</v>
      </c>
      <c r="G146" s="4" t="s">
        <v>4</v>
      </c>
      <c r="H146" s="3">
        <v>0.23711542670662836</v>
      </c>
      <c r="I146" s="3">
        <v>0.21943761098722872</v>
      </c>
      <c r="J146" s="3">
        <v>0.18769129844183044</v>
      </c>
      <c r="K146" s="3">
        <v>0.11846882160217424</v>
      </c>
    </row>
    <row r="147" spans="1:11" ht="15.6" x14ac:dyDescent="0.3">
      <c r="A147" s="4" t="s">
        <v>4</v>
      </c>
      <c r="B147" s="3">
        <f t="shared" si="11"/>
        <v>1.0543674911188001</v>
      </c>
      <c r="C147" s="3">
        <f t="shared" si="11"/>
        <v>1.0369288710481337</v>
      </c>
      <c r="D147" s="3">
        <f t="shared" si="11"/>
        <v>1.0465506579637873</v>
      </c>
      <c r="E147" s="3">
        <f t="shared" si="11"/>
        <v>1.0256726400286134</v>
      </c>
      <c r="F147" s="3">
        <f>1</f>
        <v>1</v>
      </c>
      <c r="G147" s="4" t="s">
        <v>3</v>
      </c>
      <c r="H147" s="3">
        <v>0.28523205156159853</v>
      </c>
      <c r="I147" s="3">
        <v>0.28891806734516179</v>
      </c>
      <c r="J147" s="3">
        <v>0.2382849584535425</v>
      </c>
      <c r="K147" s="3">
        <v>0.16454343218964751</v>
      </c>
    </row>
    <row r="148" spans="1:11" ht="15.6" x14ac:dyDescent="0.3">
      <c r="A148" s="4" t="s">
        <v>3</v>
      </c>
      <c r="B148" s="3">
        <f t="shared" si="11"/>
        <v>1.1024841159737702</v>
      </c>
      <c r="C148" s="3">
        <f t="shared" si="11"/>
        <v>1.1064093274060669</v>
      </c>
      <c r="D148" s="3">
        <f t="shared" si="11"/>
        <v>1.0971443179754994</v>
      </c>
      <c r="E148" s="3">
        <f t="shared" si="11"/>
        <v>1.0717472506160866</v>
      </c>
      <c r="F148" s="3">
        <f>1</f>
        <v>1</v>
      </c>
      <c r="G148" s="4" t="s">
        <v>2</v>
      </c>
      <c r="H148" s="3">
        <v>0.40350344269106669</v>
      </c>
      <c r="I148" s="3">
        <v>0.4201746159751234</v>
      </c>
      <c r="J148" s="3">
        <v>0.33613147092209211</v>
      </c>
      <c r="K148" s="3">
        <v>0.25269236896983316</v>
      </c>
    </row>
    <row r="149" spans="1:11" ht="15.6" x14ac:dyDescent="0.3">
      <c r="A149" s="4" t="s">
        <v>2</v>
      </c>
      <c r="B149" s="3">
        <f>B$140+0.5*H148+0.4*H149+0.1*H150</f>
        <v>1.3221141433346377</v>
      </c>
      <c r="C149" s="3">
        <f>C$140+0.5*I148+0.4*I149+0.1*I150</f>
        <v>1.4097579143250585</v>
      </c>
      <c r="D149" s="3">
        <f>D$140+0.5*J148+0.4*J149+0.1*J150</f>
        <v>1.3173563015980942</v>
      </c>
      <c r="E149" s="3">
        <f>E$140+0.5*K148+0.4*K149+0.1*K150</f>
        <v>1.2776830750104131</v>
      </c>
      <c r="F149" s="3">
        <f>1</f>
        <v>1</v>
      </c>
      <c r="G149" s="4" t="s">
        <v>1</v>
      </c>
      <c r="H149" s="3">
        <v>0.51382486582414211</v>
      </c>
      <c r="I149" s="3">
        <v>0.64573866517794398</v>
      </c>
      <c r="J149" s="3">
        <v>0.47422548892647398</v>
      </c>
      <c r="K149" s="3">
        <v>0.39985597558736302</v>
      </c>
    </row>
    <row r="150" spans="1:11" ht="15.6" x14ac:dyDescent="0.3">
      <c r="A150" s="4" t="s">
        <v>1</v>
      </c>
      <c r="B150" s="3">
        <f>B$140+H149</f>
        <v>1.3310769302363137</v>
      </c>
      <c r="C150" s="3">
        <f>C$140+I149</f>
        <v>1.463229925238849</v>
      </c>
      <c r="D150" s="3">
        <f>D$140+J149</f>
        <v>1.333084848448431</v>
      </c>
      <c r="E150" s="3">
        <f>E$140+K149</f>
        <v>1.307059794013802</v>
      </c>
      <c r="F150" s="3">
        <f>1</f>
        <v>1</v>
      </c>
      <c r="G150" s="4" t="s">
        <v>0</v>
      </c>
      <c r="H150" s="3">
        <v>0.97580411247275711</v>
      </c>
      <c r="I150" s="3">
        <v>1.2388388020541421</v>
      </c>
      <c r="J150" s="3">
        <v>1.0074101104450175</v>
      </c>
      <c r="K150" s="3">
        <v>0.8419068186411216</v>
      </c>
    </row>
    <row r="151" spans="1:11" ht="15.6" x14ac:dyDescent="0.3">
      <c r="A151" s="4" t="s">
        <v>0</v>
      </c>
      <c r="B151" s="3">
        <f>MAX(B140+H150,0.2)</f>
        <v>1.7930561768849289</v>
      </c>
      <c r="C151" s="3">
        <f>MAX(C140+I150,0.2)</f>
        <v>2.0563300621150473</v>
      </c>
      <c r="D151" s="3">
        <f>MAX(D140+J150,0.2)</f>
        <v>1.8662694699669744</v>
      </c>
      <c r="E151" s="3">
        <f>MAX(E140+K150,0.2)</f>
        <v>1.7491106370675606</v>
      </c>
      <c r="F151" s="3">
        <f>1</f>
        <v>1</v>
      </c>
    </row>
    <row r="152" spans="1:11" ht="16.2" thickBot="1" x14ac:dyDescent="0.35">
      <c r="A152" s="4"/>
      <c r="B152" s="3"/>
      <c r="C152" s="3"/>
      <c r="D152" s="3"/>
      <c r="E152" s="3"/>
      <c r="F152" s="3"/>
    </row>
    <row r="153" spans="1:11" ht="16.8" thickTop="1" thickBot="1" x14ac:dyDescent="0.35">
      <c r="A153" s="6"/>
      <c r="B153" s="11" t="s">
        <v>17</v>
      </c>
      <c r="C153" s="12"/>
      <c r="D153" s="12"/>
      <c r="E153" s="12"/>
      <c r="G153" s="6"/>
      <c r="H153" s="11" t="s">
        <v>16</v>
      </c>
      <c r="I153" s="12"/>
      <c r="J153" s="12"/>
      <c r="K153" s="12"/>
    </row>
    <row r="154" spans="1:11" ht="30.6" thickTop="1" x14ac:dyDescent="0.3">
      <c r="A154" s="4" t="s">
        <v>32</v>
      </c>
      <c r="B154" s="5" t="s">
        <v>15</v>
      </c>
      <c r="C154" s="5" t="s">
        <v>14</v>
      </c>
      <c r="D154" s="5" t="s">
        <v>13</v>
      </c>
      <c r="E154" s="5" t="s">
        <v>12</v>
      </c>
      <c r="G154" s="4"/>
      <c r="H154" s="5" t="s">
        <v>15</v>
      </c>
      <c r="I154" s="5" t="s">
        <v>14</v>
      </c>
      <c r="J154" s="5" t="s">
        <v>13</v>
      </c>
      <c r="K154" s="5" t="s">
        <v>12</v>
      </c>
    </row>
    <row r="155" spans="1:11" ht="15.6" x14ac:dyDescent="0.3">
      <c r="A155" s="4" t="s">
        <v>11</v>
      </c>
      <c r="B155" s="3">
        <f>1-(SUM(H155:H162)+0.5*H163+0.4*H164+0.1*H165)/10</f>
        <v>1.0534999772202132</v>
      </c>
      <c r="C155" s="3">
        <f>1-(SUM(I155:I162)+0.5*I163+0.4*I164+0.1*I165)/10</f>
        <v>1.0727069789535455</v>
      </c>
      <c r="D155" s="3">
        <f>1-(SUM(J155:J162)+0.5*J163+0.4*J164+0.1*J165)/10</f>
        <v>1.0471957295273602</v>
      </c>
      <c r="E155" s="3">
        <f>1-(SUM(K155:K162)+0.5*K163+0.4*K164+0.1*K165)/10</f>
        <v>1.0803029760363043</v>
      </c>
      <c r="F155" s="3">
        <f>1</f>
        <v>1</v>
      </c>
      <c r="G155" s="4" t="s">
        <v>10</v>
      </c>
      <c r="H155" s="3">
        <v>-0.11627538036257044</v>
      </c>
      <c r="I155" s="3">
        <v>-7.8632355063425974E-2</v>
      </c>
      <c r="J155" s="3">
        <v>-4.8380940807247773E-2</v>
      </c>
      <c r="K155" s="3">
        <v>-5.3365507067645354E-2</v>
      </c>
    </row>
    <row r="156" spans="1:11" ht="15.6" x14ac:dyDescent="0.3">
      <c r="A156" s="4" t="s">
        <v>10</v>
      </c>
      <c r="B156" s="3">
        <f t="shared" ref="B156:E163" si="12">B$155+H155</f>
        <v>0.9372245968576427</v>
      </c>
      <c r="C156" s="3">
        <f t="shared" si="12"/>
        <v>0.99407462389011947</v>
      </c>
      <c r="D156" s="3">
        <f t="shared" si="12"/>
        <v>0.99881478872011242</v>
      </c>
      <c r="E156" s="3">
        <f t="shared" si="12"/>
        <v>1.026937468968659</v>
      </c>
      <c r="F156" s="3">
        <f>1</f>
        <v>1</v>
      </c>
      <c r="G156" s="4" t="s">
        <v>9</v>
      </c>
      <c r="H156" s="3">
        <v>-0.11208254605541772</v>
      </c>
      <c r="I156" s="3">
        <v>-6.8980378342274842E-2</v>
      </c>
      <c r="J156" s="3">
        <v>-4.6528115070339215E-2</v>
      </c>
      <c r="K156" s="3">
        <v>-5.7130667405645409E-2</v>
      </c>
    </row>
    <row r="157" spans="1:11" ht="15.6" x14ac:dyDescent="0.3">
      <c r="A157" s="4" t="s">
        <v>9</v>
      </c>
      <c r="B157" s="3">
        <f t="shared" si="12"/>
        <v>0.94141743116479548</v>
      </c>
      <c r="C157" s="3">
        <f t="shared" si="12"/>
        <v>1.0037266006112706</v>
      </c>
      <c r="D157" s="3">
        <f t="shared" si="12"/>
        <v>1.000667614457021</v>
      </c>
      <c r="E157" s="3">
        <f t="shared" si="12"/>
        <v>1.023172308630659</v>
      </c>
      <c r="F157" s="3">
        <f>1</f>
        <v>1</v>
      </c>
      <c r="G157" s="4" t="s">
        <v>8</v>
      </c>
      <c r="H157" s="3">
        <v>-6.1996431452767363E-2</v>
      </c>
      <c r="I157" s="3">
        <v>-5.0637695014321561E-2</v>
      </c>
      <c r="J157" s="3">
        <v>-2.569416559444089E-2</v>
      </c>
      <c r="K157" s="3">
        <v>-4.4226126212323282E-2</v>
      </c>
    </row>
    <row r="158" spans="1:11" ht="15.6" x14ac:dyDescent="0.3">
      <c r="A158" s="4" t="s">
        <v>8</v>
      </c>
      <c r="B158" s="3">
        <f t="shared" si="12"/>
        <v>0.99150354576744582</v>
      </c>
      <c r="C158" s="3">
        <f t="shared" si="12"/>
        <v>1.022069283939224</v>
      </c>
      <c r="D158" s="3">
        <f t="shared" si="12"/>
        <v>1.0215015639329192</v>
      </c>
      <c r="E158" s="3">
        <f t="shared" si="12"/>
        <v>1.036076849823981</v>
      </c>
      <c r="F158" s="3">
        <f>1</f>
        <v>1</v>
      </c>
      <c r="G158" s="4" t="s">
        <v>7</v>
      </c>
      <c r="H158" s="3">
        <v>-5.3252123148656662E-2</v>
      </c>
      <c r="I158" s="3">
        <v>-6.1426337709475566E-2</v>
      </c>
      <c r="J158" s="3">
        <v>-1.9443869321914289E-2</v>
      </c>
      <c r="K158" s="3">
        <v>-4.6859210551956347E-2</v>
      </c>
    </row>
    <row r="159" spans="1:11" ht="15.6" x14ac:dyDescent="0.3">
      <c r="A159" s="4" t="s">
        <v>7</v>
      </c>
      <c r="B159" s="3">
        <f t="shared" si="12"/>
        <v>1.0002478540715565</v>
      </c>
      <c r="C159" s="3">
        <f t="shared" si="12"/>
        <v>1.01128064124407</v>
      </c>
      <c r="D159" s="3">
        <f t="shared" si="12"/>
        <v>1.0277518602054458</v>
      </c>
      <c r="E159" s="3">
        <f t="shared" si="12"/>
        <v>1.033443765484348</v>
      </c>
      <c r="F159" s="3">
        <f>1</f>
        <v>1</v>
      </c>
      <c r="G159" s="4" t="s">
        <v>6</v>
      </c>
      <c r="H159" s="3">
        <v>3.8998989689516296E-2</v>
      </c>
      <c r="I159" s="3">
        <v>-4.9123843293747912E-4</v>
      </c>
      <c r="J159" s="3">
        <v>1.7890133321594424E-2</v>
      </c>
      <c r="K159" s="3">
        <v>-3.5700109969007757E-2</v>
      </c>
    </row>
    <row r="160" spans="1:11" ht="15.6" x14ac:dyDescent="0.3">
      <c r="A160" s="4" t="s">
        <v>6</v>
      </c>
      <c r="B160" s="3">
        <f t="shared" si="12"/>
        <v>1.0924989669097294</v>
      </c>
      <c r="C160" s="3">
        <f t="shared" si="12"/>
        <v>1.0722157405206081</v>
      </c>
      <c r="D160" s="3">
        <f t="shared" si="12"/>
        <v>1.0650858628489546</v>
      </c>
      <c r="E160" s="3">
        <f t="shared" si="12"/>
        <v>1.0446028660672966</v>
      </c>
      <c r="F160" s="3">
        <f>1</f>
        <v>1</v>
      </c>
      <c r="G160" s="4" t="s">
        <v>5</v>
      </c>
      <c r="H160" s="3">
        <v>-7.0055588127355295E-2</v>
      </c>
      <c r="I160" s="3">
        <v>-2.2288622127250943E-2</v>
      </c>
      <c r="J160" s="3">
        <v>-4.7621967038354871E-3</v>
      </c>
      <c r="K160" s="3">
        <v>-5.8054467685183492E-2</v>
      </c>
    </row>
    <row r="161" spans="1:11" ht="15.6" x14ac:dyDescent="0.3">
      <c r="A161" s="4" t="s">
        <v>5</v>
      </c>
      <c r="B161" s="3">
        <f t="shared" si="12"/>
        <v>0.98344438909285792</v>
      </c>
      <c r="C161" s="3">
        <f t="shared" si="12"/>
        <v>1.0504183568262946</v>
      </c>
      <c r="D161" s="3">
        <f t="shared" si="12"/>
        <v>1.0424335328235246</v>
      </c>
      <c r="E161" s="3">
        <f t="shared" si="12"/>
        <v>1.0222485083511208</v>
      </c>
      <c r="F161" s="3">
        <f>1</f>
        <v>1</v>
      </c>
      <c r="G161" s="4" t="s">
        <v>4</v>
      </c>
      <c r="H161" s="3">
        <v>-6.7465017129426166E-2</v>
      </c>
      <c r="I161" s="3">
        <v>-7.3359654873210015E-2</v>
      </c>
      <c r="J161" s="3">
        <v>-6.6853783380014256E-2</v>
      </c>
      <c r="K161" s="3">
        <v>-0.10623893857672338</v>
      </c>
    </row>
    <row r="162" spans="1:11" ht="15.6" x14ac:dyDescent="0.3">
      <c r="A162" s="4" t="s">
        <v>4</v>
      </c>
      <c r="B162" s="3">
        <f t="shared" si="12"/>
        <v>0.98603496009078695</v>
      </c>
      <c r="C162" s="3">
        <f t="shared" si="12"/>
        <v>0.99934732408033544</v>
      </c>
      <c r="D162" s="3">
        <f t="shared" si="12"/>
        <v>0.98034194614734593</v>
      </c>
      <c r="E162" s="3">
        <f t="shared" si="12"/>
        <v>0.97406403745958092</v>
      </c>
      <c r="F162" s="3">
        <f>1</f>
        <v>1</v>
      </c>
      <c r="G162" s="4" t="s">
        <v>3</v>
      </c>
      <c r="H162" s="3">
        <v>-6.1196800372250129E-2</v>
      </c>
      <c r="I162" s="3">
        <v>-9.08726888789302E-2</v>
      </c>
      <c r="J162" s="3">
        <v>-8.8462347727494825E-2</v>
      </c>
      <c r="K162" s="3">
        <v>-0.13806786551919681</v>
      </c>
    </row>
    <row r="163" spans="1:11" ht="15.6" x14ac:dyDescent="0.3">
      <c r="A163" s="4" t="s">
        <v>3</v>
      </c>
      <c r="B163" s="3">
        <f t="shared" si="12"/>
        <v>0.99230317684796299</v>
      </c>
      <c r="C163" s="3">
        <f t="shared" si="12"/>
        <v>0.98183429007461531</v>
      </c>
      <c r="D163" s="3">
        <f t="shared" si="12"/>
        <v>0.95873338179986534</v>
      </c>
      <c r="E163" s="3">
        <f t="shared" si="12"/>
        <v>0.94223511051710751</v>
      </c>
      <c r="F163" s="3">
        <f>1</f>
        <v>1</v>
      </c>
      <c r="G163" s="4" t="s">
        <v>2</v>
      </c>
      <c r="H163" s="3">
        <v>-7.4972134388964523E-2</v>
      </c>
      <c r="I163" s="3">
        <v>-0.14519194660041429</v>
      </c>
      <c r="J163" s="3">
        <v>-0.11205411532839468</v>
      </c>
      <c r="K163" s="3">
        <v>-0.19048524237821315</v>
      </c>
    </row>
    <row r="164" spans="1:11" ht="15.6" x14ac:dyDescent="0.3">
      <c r="A164" s="4" t="s">
        <v>2</v>
      </c>
      <c r="B164" s="3">
        <f>B$155+0.5*H163+0.4*H164+0.1*H165</f>
        <v>1.0218251019770079</v>
      </c>
      <c r="C164" s="3">
        <f>C$155+0.5*I163+0.4*I164+0.1*I165</f>
        <v>0.79232615985991617</v>
      </c>
      <c r="D164" s="3">
        <f>D$155+0.5*J163+0.4*J164+0.1*J165</f>
        <v>0.85747371953745177</v>
      </c>
      <c r="E164" s="3">
        <f>E$155+0.5*K163+0.4*K164+0.1*K165</f>
        <v>0.81691610866094211</v>
      </c>
      <c r="F164" s="3">
        <f>1</f>
        <v>1</v>
      </c>
      <c r="G164" s="4" t="s">
        <v>1</v>
      </c>
      <c r="H164" s="3">
        <v>4.1975449191162563E-2</v>
      </c>
      <c r="I164" s="3">
        <v>-0.332199875590938</v>
      </c>
      <c r="J164" s="3">
        <v>-0.19928214110802328</v>
      </c>
      <c r="K164" s="3">
        <v>-0.26782604181727987</v>
      </c>
    </row>
    <row r="165" spans="1:11" ht="15.6" x14ac:dyDescent="0.3">
      <c r="A165" s="4" t="s">
        <v>1</v>
      </c>
      <c r="B165" s="3">
        <f>B$155+H164</f>
        <v>1.0954754264113757</v>
      </c>
      <c r="C165" s="3">
        <f>MAX(C155+I164,0.15)</f>
        <v>0.7405071033626075</v>
      </c>
      <c r="D165" s="3">
        <f>D$155+J164</f>
        <v>0.84791358841933695</v>
      </c>
      <c r="E165" s="3">
        <f>E$155+K164</f>
        <v>0.81247693421902445</v>
      </c>
      <c r="F165" s="3">
        <f>1</f>
        <v>1</v>
      </c>
      <c r="G165" s="4" t="s">
        <v>0</v>
      </c>
      <c r="H165" s="3">
        <v>-0.10978987725188021</v>
      </c>
      <c r="I165" s="3">
        <v>-0.74904895557047002</v>
      </c>
      <c r="J165" s="3">
        <v>-0.53982095882501713</v>
      </c>
      <c r="K165" s="3">
        <v>-0.61013829459343727</v>
      </c>
    </row>
    <row r="166" spans="1:11" ht="15.6" x14ac:dyDescent="0.3">
      <c r="A166" s="4" t="s">
        <v>0</v>
      </c>
      <c r="B166" s="3">
        <f>MAX(B155+H165,0.2)</f>
        <v>0.94371009996833299</v>
      </c>
      <c r="C166" s="3">
        <f>MAX(C155+I165,0.12)</f>
        <v>0.32365802338307548</v>
      </c>
      <c r="D166" s="3">
        <f>MAX(D155+J165,0.12)</f>
        <v>0.50737477070234305</v>
      </c>
      <c r="E166" s="3">
        <f>MAX(E155+K165,0.2)</f>
        <v>0.47016468144286705</v>
      </c>
      <c r="F166" s="3">
        <f>1</f>
        <v>1</v>
      </c>
    </row>
    <row r="167" spans="1:11" ht="16.2" thickBot="1" x14ac:dyDescent="0.35">
      <c r="A167" s="4"/>
      <c r="B167" s="3"/>
      <c r="C167" s="3"/>
      <c r="D167" s="3"/>
      <c r="E167" s="3"/>
      <c r="F167" s="3"/>
    </row>
    <row r="168" spans="1:11" ht="16.8" thickTop="1" thickBot="1" x14ac:dyDescent="0.35">
      <c r="A168" s="6"/>
      <c r="B168" s="11" t="s">
        <v>17</v>
      </c>
      <c r="C168" s="12"/>
      <c r="D168" s="12"/>
      <c r="E168" s="12"/>
      <c r="G168" s="6"/>
      <c r="H168" s="11" t="s">
        <v>16</v>
      </c>
      <c r="I168" s="12"/>
      <c r="J168" s="12"/>
      <c r="K168" s="12"/>
    </row>
    <row r="169" spans="1:11" ht="30.6" thickTop="1" x14ac:dyDescent="0.3">
      <c r="A169" s="4" t="s">
        <v>33</v>
      </c>
      <c r="B169" s="5" t="s">
        <v>15</v>
      </c>
      <c r="C169" s="5" t="s">
        <v>14</v>
      </c>
      <c r="D169" s="5" t="s">
        <v>13</v>
      </c>
      <c r="E169" s="5" t="s">
        <v>12</v>
      </c>
      <c r="G169" s="4"/>
      <c r="H169" s="5" t="s">
        <v>15</v>
      </c>
      <c r="I169" s="5" t="s">
        <v>14</v>
      </c>
      <c r="J169" s="5" t="s">
        <v>13</v>
      </c>
      <c r="K169" s="5" t="s">
        <v>12</v>
      </c>
    </row>
    <row r="170" spans="1:11" ht="15.6" x14ac:dyDescent="0.3">
      <c r="A170" s="4" t="s">
        <v>11</v>
      </c>
      <c r="B170" s="3">
        <f>1-(SUM(H170:H177)+0.5*H178+0.4*H179+0.1*H180)/10</f>
        <v>0.80484660909214911</v>
      </c>
      <c r="C170" s="3">
        <f>1-(SUM(I170:I177)+0.5*I178+0.4*I179+0.1*I180)/10</f>
        <v>0.80312140282057687</v>
      </c>
      <c r="D170" s="3">
        <f>1-(SUM(J170:J177)+0.5*J178+0.4*J179+0.1*J180)/10</f>
        <v>0.83186846075408627</v>
      </c>
      <c r="E170" s="3">
        <f>1-(SUM(K170:K177)+0.5*K178+0.4*K179+0.1*K180)/10</f>
        <v>0.88093841081903346</v>
      </c>
      <c r="F170" s="3">
        <f>1</f>
        <v>1</v>
      </c>
      <c r="G170" s="4" t="s">
        <v>10</v>
      </c>
      <c r="H170" s="3">
        <v>4.709642253722271E-2</v>
      </c>
      <c r="I170" s="3">
        <v>3.3760856039806296E-2</v>
      </c>
      <c r="J170" s="3">
        <v>2.5926214502098505E-2</v>
      </c>
      <c r="K170" s="3">
        <v>2.7334495709364359E-2</v>
      </c>
    </row>
    <row r="171" spans="1:11" ht="15.6" x14ac:dyDescent="0.3">
      <c r="A171" s="4" t="s">
        <v>10</v>
      </c>
      <c r="B171" s="3">
        <f t="shared" ref="B171:B178" si="13">B$170+H170</f>
        <v>0.85194303162937179</v>
      </c>
      <c r="C171" s="3">
        <f>C$170+I170-0.02</f>
        <v>0.81688225886038313</v>
      </c>
      <c r="D171" s="3">
        <f t="shared" ref="D171:E178" si="14">D$170+J170</f>
        <v>0.8577946752561848</v>
      </c>
      <c r="E171" s="3">
        <f t="shared" si="14"/>
        <v>0.90827290652839787</v>
      </c>
      <c r="F171" s="3">
        <f>1</f>
        <v>1</v>
      </c>
      <c r="G171" s="4" t="s">
        <v>9</v>
      </c>
      <c r="H171" s="3">
        <v>0.11963519368120253</v>
      </c>
      <c r="I171" s="3">
        <v>8.4407570173179347E-2</v>
      </c>
      <c r="J171" s="3">
        <v>6.8248075970043273E-2</v>
      </c>
      <c r="K171" s="3">
        <v>5.3210576786699174E-2</v>
      </c>
    </row>
    <row r="172" spans="1:11" ht="15.6" x14ac:dyDescent="0.3">
      <c r="A172" s="4" t="s">
        <v>9</v>
      </c>
      <c r="B172" s="3">
        <f t="shared" si="13"/>
        <v>0.92448180277335168</v>
      </c>
      <c r="C172" s="3">
        <f>C$170+I171-0.02</f>
        <v>0.8675289729937562</v>
      </c>
      <c r="D172" s="3">
        <f t="shared" si="14"/>
        <v>0.9001165367241295</v>
      </c>
      <c r="E172" s="3">
        <f t="shared" si="14"/>
        <v>0.93414898760573262</v>
      </c>
      <c r="F172" s="3">
        <f>1</f>
        <v>1</v>
      </c>
      <c r="G172" s="4" t="s">
        <v>8</v>
      </c>
      <c r="H172" s="3">
        <v>0.14032814000265934</v>
      </c>
      <c r="I172" s="3">
        <v>0.10962638397489544</v>
      </c>
      <c r="J172" s="3">
        <v>9.8151187737082812E-2</v>
      </c>
      <c r="K172" s="3">
        <v>6.6476518574445198E-2</v>
      </c>
    </row>
    <row r="173" spans="1:11" ht="15.6" x14ac:dyDescent="0.3">
      <c r="A173" s="4" t="s">
        <v>8</v>
      </c>
      <c r="B173" s="3">
        <f t="shared" si="13"/>
        <v>0.94517474909480848</v>
      </c>
      <c r="C173" s="3">
        <f>C$170+I172-0.01</f>
        <v>0.9027477867954723</v>
      </c>
      <c r="D173" s="3">
        <f t="shared" si="14"/>
        <v>0.93001964849116914</v>
      </c>
      <c r="E173" s="3">
        <f t="shared" si="14"/>
        <v>0.9474149293934786</v>
      </c>
      <c r="F173" s="3">
        <f>1</f>
        <v>1</v>
      </c>
      <c r="G173" s="4" t="s">
        <v>7</v>
      </c>
      <c r="H173" s="3">
        <v>0.13065208702604988</v>
      </c>
      <c r="I173" s="3">
        <v>0.12419671574353298</v>
      </c>
      <c r="J173" s="3">
        <v>0.11268502935041123</v>
      </c>
      <c r="K173" s="3">
        <v>7.6030313888823753E-2</v>
      </c>
    </row>
    <row r="174" spans="1:11" ht="15.6" x14ac:dyDescent="0.3">
      <c r="A174" s="4" t="s">
        <v>7</v>
      </c>
      <c r="B174" s="3">
        <f t="shared" si="13"/>
        <v>0.93549869611819902</v>
      </c>
      <c r="C174" s="3">
        <f>C$170+I173-0.02</f>
        <v>0.90731811856410982</v>
      </c>
      <c r="D174" s="3">
        <f t="shared" si="14"/>
        <v>0.94455349010449752</v>
      </c>
      <c r="E174" s="3">
        <f t="shared" si="14"/>
        <v>0.95696872470785721</v>
      </c>
      <c r="F174" s="3">
        <f>1</f>
        <v>1</v>
      </c>
      <c r="G174" s="4" t="s">
        <v>6</v>
      </c>
      <c r="H174" s="3">
        <v>0.17956782635194177</v>
      </c>
      <c r="I174" s="3">
        <v>0.15962239620650934</v>
      </c>
      <c r="J174" s="3">
        <v>0.14397146037488587</v>
      </c>
      <c r="K174" s="3">
        <v>9.3786769144699661E-2</v>
      </c>
    </row>
    <row r="175" spans="1:11" ht="15.6" x14ac:dyDescent="0.3">
      <c r="A175" s="4" t="s">
        <v>6</v>
      </c>
      <c r="B175" s="3">
        <f t="shared" si="13"/>
        <v>0.98441443544409091</v>
      </c>
      <c r="C175" s="3">
        <f>C$170+I174</f>
        <v>0.96274379902708618</v>
      </c>
      <c r="D175" s="3">
        <f t="shared" si="14"/>
        <v>0.97583992112897211</v>
      </c>
      <c r="E175" s="3">
        <f t="shared" si="14"/>
        <v>0.97472517996373309</v>
      </c>
      <c r="F175" s="3">
        <f>1</f>
        <v>1</v>
      </c>
      <c r="G175" s="4" t="s">
        <v>5</v>
      </c>
      <c r="H175" s="3">
        <v>0.2108303996658504</v>
      </c>
      <c r="I175" s="3">
        <v>0.19872169858164579</v>
      </c>
      <c r="J175" s="3">
        <v>0.17589437765093202</v>
      </c>
      <c r="K175" s="3">
        <v>0.11717959682320385</v>
      </c>
    </row>
    <row r="176" spans="1:11" ht="15.6" x14ac:dyDescent="0.3">
      <c r="A176" s="4" t="s">
        <v>5</v>
      </c>
      <c r="B176" s="3">
        <f t="shared" si="13"/>
        <v>1.0156770087579996</v>
      </c>
      <c r="C176" s="3">
        <f>C$170+I175</f>
        <v>1.0018431014022227</v>
      </c>
      <c r="D176" s="3">
        <f t="shared" si="14"/>
        <v>1.0077628384050183</v>
      </c>
      <c r="E176" s="3">
        <f t="shared" si="14"/>
        <v>0.99811800764223735</v>
      </c>
      <c r="F176" s="3">
        <f>1</f>
        <v>1</v>
      </c>
      <c r="G176" s="4" t="s">
        <v>4</v>
      </c>
      <c r="H176" s="3">
        <v>0.26150528540422302</v>
      </c>
      <c r="I176" s="3">
        <v>0.27544559721825607</v>
      </c>
      <c r="J176" s="3">
        <v>0.24419363359584609</v>
      </c>
      <c r="K176" s="3">
        <v>0.17646429242323591</v>
      </c>
    </row>
    <row r="177" spans="1:11" ht="15.6" x14ac:dyDescent="0.3">
      <c r="A177" s="4" t="s">
        <v>4</v>
      </c>
      <c r="B177" s="3">
        <f t="shared" si="13"/>
        <v>1.0663518944963721</v>
      </c>
      <c r="C177" s="3">
        <f>C$170+I176</f>
        <v>1.078567000038833</v>
      </c>
      <c r="D177" s="3">
        <f t="shared" si="14"/>
        <v>1.0760620943499324</v>
      </c>
      <c r="E177" s="3">
        <f t="shared" si="14"/>
        <v>1.0574027032422695</v>
      </c>
      <c r="F177" s="3">
        <f>1</f>
        <v>1</v>
      </c>
      <c r="G177" s="4" t="s">
        <v>3</v>
      </c>
      <c r="H177" s="3">
        <v>0.33896682280168994</v>
      </c>
      <c r="I177" s="3">
        <v>0.36073507158506218</v>
      </c>
      <c r="J177" s="3">
        <v>0.31362961345512458</v>
      </c>
      <c r="K177" s="3">
        <v>0.23171928631125041</v>
      </c>
    </row>
    <row r="178" spans="1:11" ht="15.6" x14ac:dyDescent="0.3">
      <c r="A178" s="4" t="s">
        <v>3</v>
      </c>
      <c r="B178" s="3">
        <f t="shared" si="13"/>
        <v>1.1438134318938391</v>
      </c>
      <c r="C178" s="3">
        <f>C$170+I177</f>
        <v>1.163856474405639</v>
      </c>
      <c r="D178" s="3">
        <f t="shared" si="14"/>
        <v>1.1454980742092109</v>
      </c>
      <c r="E178" s="3">
        <f t="shared" si="14"/>
        <v>1.112657697130284</v>
      </c>
      <c r="F178" s="3">
        <f>1</f>
        <v>1</v>
      </c>
      <c r="G178" s="4" t="s">
        <v>2</v>
      </c>
      <c r="H178" s="3">
        <v>0.44798581162227646</v>
      </c>
      <c r="I178" s="3">
        <v>0.48686544103530732</v>
      </c>
      <c r="J178" s="3">
        <v>0.40443521193907567</v>
      </c>
      <c r="K178" s="3">
        <v>0.2868331018312511</v>
      </c>
    </row>
    <row r="179" spans="1:11" ht="15.6" x14ac:dyDescent="0.3">
      <c r="A179" s="4" t="s">
        <v>2</v>
      </c>
      <c r="B179" s="3">
        <f>B$170+0.5*H178+0.4*H179+0.1*H180</f>
        <v>1.3277983406998188</v>
      </c>
      <c r="C179" s="3">
        <f>C$170+0.5*I178+0.4*I179+0.1*I180+0.07</f>
        <v>1.4953910850919203</v>
      </c>
      <c r="D179" s="3">
        <f>D$170+0.5*J178+0.4*J179+0.1*J180</f>
        <v>1.3304842605767986</v>
      </c>
      <c r="E179" s="3">
        <f>E$170+0.5*K178+0.4*K179+0.1*K180</f>
        <v>1.2293524529669773</v>
      </c>
      <c r="F179" s="3">
        <f>1</f>
        <v>1</v>
      </c>
      <c r="G179" s="4" t="s">
        <v>1</v>
      </c>
      <c r="H179" s="3">
        <v>0.55257622687164087</v>
      </c>
      <c r="I179" s="3">
        <v>0.68747541530474243</v>
      </c>
      <c r="J179" s="3">
        <v>0.52770652184450628</v>
      </c>
      <c r="K179" s="3">
        <v>0.36004006277454803</v>
      </c>
    </row>
    <row r="180" spans="1:11" ht="15.6" x14ac:dyDescent="0.3">
      <c r="A180" s="4" t="s">
        <v>1</v>
      </c>
      <c r="B180" s="3">
        <f>B$170+H179</f>
        <v>1.3574228359637899</v>
      </c>
      <c r="C180" s="3">
        <f>C$170+I179+0.07</f>
        <v>1.5605968181253194</v>
      </c>
      <c r="D180" s="3">
        <f>D$170+J179</f>
        <v>1.3595749825985926</v>
      </c>
      <c r="E180" s="3">
        <f>E$170+K179</f>
        <v>1.2409784735935814</v>
      </c>
      <c r="F180" s="3">
        <f>1</f>
        <v>1</v>
      </c>
      <c r="G180" s="4" t="s">
        <v>0</v>
      </c>
      <c r="H180" s="3">
        <v>0.77928335047875041</v>
      </c>
      <c r="I180" s="3">
        <v>1.038467956317928</v>
      </c>
      <c r="J180" s="3">
        <v>0.85315585115371928</v>
      </c>
      <c r="K180" s="3">
        <v>0.60981466122499006</v>
      </c>
    </row>
    <row r="181" spans="1:11" ht="15.6" x14ac:dyDescent="0.3">
      <c r="A181" s="4" t="s">
        <v>0</v>
      </c>
      <c r="B181" s="3">
        <f>MAX(B170+H180,0.2)</f>
        <v>1.5841299595708995</v>
      </c>
      <c r="C181" s="3">
        <f>MAX(C170+I180,0.2)+0.07</f>
        <v>1.9115893591385049</v>
      </c>
      <c r="D181" s="3">
        <f>MAX(D170+J180,0.2)</f>
        <v>1.6850243119078057</v>
      </c>
      <c r="E181" s="3">
        <f>MAX(E170+K180,0.2)</f>
        <v>1.4907530720440234</v>
      </c>
      <c r="F181" s="3">
        <f>1</f>
        <v>1</v>
      </c>
    </row>
    <row r="182" spans="1:11" ht="16.2" thickBot="1" x14ac:dyDescent="0.35">
      <c r="A182" s="4"/>
      <c r="B182" s="3"/>
      <c r="C182" s="3"/>
      <c r="D182" s="3"/>
      <c r="E182" s="3"/>
      <c r="F182" s="3"/>
    </row>
    <row r="183" spans="1:11" ht="16.8" thickTop="1" thickBot="1" x14ac:dyDescent="0.35">
      <c r="A183" s="6"/>
      <c r="B183" s="11" t="s">
        <v>17</v>
      </c>
      <c r="C183" s="12"/>
      <c r="D183" s="12"/>
      <c r="E183" s="12"/>
      <c r="G183" s="6"/>
      <c r="H183" s="11" t="s">
        <v>16</v>
      </c>
      <c r="I183" s="12"/>
      <c r="J183" s="12"/>
      <c r="K183" s="12"/>
    </row>
    <row r="184" spans="1:11" ht="30.6" thickTop="1" x14ac:dyDescent="0.3">
      <c r="A184" s="4" t="s">
        <v>34</v>
      </c>
      <c r="B184" s="5" t="s">
        <v>15</v>
      </c>
      <c r="C184" s="5" t="s">
        <v>14</v>
      </c>
      <c r="D184" s="5" t="s">
        <v>13</v>
      </c>
      <c r="E184" s="5" t="s">
        <v>12</v>
      </c>
      <c r="G184" s="4"/>
      <c r="H184" s="5" t="s">
        <v>15</v>
      </c>
      <c r="I184" s="5" t="s">
        <v>14</v>
      </c>
      <c r="J184" s="5" t="s">
        <v>13</v>
      </c>
      <c r="K184" s="5" t="s">
        <v>12</v>
      </c>
    </row>
    <row r="185" spans="1:11" ht="15.6" x14ac:dyDescent="0.3">
      <c r="A185" s="4" t="s">
        <v>11</v>
      </c>
      <c r="B185" s="3">
        <f>1-(SUM(H185:H192)+0.5*H193+0.4*H194+0.1*H195)/10</f>
        <v>1.025961213726492</v>
      </c>
      <c r="C185" s="3">
        <f>1-(SUM(I185:I192)+0.5*I193+0.4*I194+0.1*I195)/10</f>
        <v>1.0125808734148862</v>
      </c>
      <c r="D185" s="3">
        <f>1-(SUM(J185:J192)+0.5*J193+0.4*J194+0.1*J195)/10</f>
        <v>1.0215647556005991</v>
      </c>
      <c r="E185" s="3">
        <f>1-(SUM(K185:K192)+0.5*K193+0.4*K194+0.1*K195)/10</f>
        <v>0.98121265747804554</v>
      </c>
      <c r="F185" s="3">
        <f>1</f>
        <v>1</v>
      </c>
      <c r="G185" s="4" t="s">
        <v>10</v>
      </c>
      <c r="H185" s="3">
        <v>6.882643816060173E-2</v>
      </c>
      <c r="I185" s="3">
        <v>4.5909586435158474E-2</v>
      </c>
      <c r="J185" s="3">
        <v>2.6535224631286998E-2</v>
      </c>
      <c r="K185" s="3">
        <v>2.96885782361649E-2</v>
      </c>
    </row>
    <row r="186" spans="1:11" ht="15.6" x14ac:dyDescent="0.3">
      <c r="A186" s="4" t="s">
        <v>10</v>
      </c>
      <c r="B186" s="3">
        <f t="shared" ref="B186:E193" si="15">B$185+H185</f>
        <v>1.0947876518870936</v>
      </c>
      <c r="C186" s="3">
        <f t="shared" si="15"/>
        <v>1.0584904598500446</v>
      </c>
      <c r="D186" s="3">
        <f t="shared" si="15"/>
        <v>1.0480999802318862</v>
      </c>
      <c r="E186" s="3">
        <f t="shared" si="15"/>
        <v>1.0109012357142104</v>
      </c>
      <c r="F186" s="3">
        <f>1</f>
        <v>1</v>
      </c>
      <c r="G186" s="4" t="s">
        <v>9</v>
      </c>
      <c r="H186" s="3">
        <v>4.1683912987732934E-2</v>
      </c>
      <c r="I186" s="3">
        <v>2.2073407978462484E-2</v>
      </c>
      <c r="J186" s="3">
        <v>1.1130365272638623E-2</v>
      </c>
      <c r="K186" s="3">
        <v>2.3828149405589315E-2</v>
      </c>
    </row>
    <row r="187" spans="1:11" ht="15.6" x14ac:dyDescent="0.3">
      <c r="A187" s="4" t="s">
        <v>9</v>
      </c>
      <c r="B187" s="3">
        <f t="shared" si="15"/>
        <v>1.0676451267142248</v>
      </c>
      <c r="C187" s="3">
        <f t="shared" si="15"/>
        <v>1.0346542813933488</v>
      </c>
      <c r="D187" s="3">
        <f t="shared" si="15"/>
        <v>1.0326951208732378</v>
      </c>
      <c r="E187" s="3">
        <f t="shared" si="15"/>
        <v>1.005040806883635</v>
      </c>
      <c r="F187" s="3">
        <f>1</f>
        <v>1</v>
      </c>
      <c r="G187" s="4" t="s">
        <v>8</v>
      </c>
      <c r="H187" s="3">
        <v>-1.5764257367127015E-3</v>
      </c>
      <c r="I187" s="3">
        <v>3.7048370546372038E-4</v>
      </c>
      <c r="J187" s="3">
        <v>-1.3938476202984102E-2</v>
      </c>
      <c r="K187" s="3">
        <v>1.004651360085103E-2</v>
      </c>
    </row>
    <row r="188" spans="1:11" ht="15.6" x14ac:dyDescent="0.3">
      <c r="A188" s="4" t="s">
        <v>8</v>
      </c>
      <c r="B188" s="3">
        <f t="shared" si="15"/>
        <v>1.0243847879897792</v>
      </c>
      <c r="C188" s="3">
        <f t="shared" si="15"/>
        <v>1.0129513571203499</v>
      </c>
      <c r="D188" s="3">
        <f t="shared" si="15"/>
        <v>1.007626279397615</v>
      </c>
      <c r="E188" s="3">
        <f t="shared" si="15"/>
        <v>0.99125917107889661</v>
      </c>
      <c r="F188" s="3">
        <f>1</f>
        <v>1</v>
      </c>
      <c r="G188" s="4" t="s">
        <v>7</v>
      </c>
      <c r="H188" s="3">
        <v>-4.7146838310116778E-3</v>
      </c>
      <c r="I188" s="3">
        <v>3.3680879272676013E-3</v>
      </c>
      <c r="J188" s="3">
        <v>-2.3307136093143506E-2</v>
      </c>
      <c r="K188" s="3">
        <v>8.7857262728953944E-3</v>
      </c>
    </row>
    <row r="189" spans="1:11" ht="15.6" x14ac:dyDescent="0.3">
      <c r="A189" s="4" t="s">
        <v>7</v>
      </c>
      <c r="B189" s="3">
        <f t="shared" si="15"/>
        <v>1.0212465298954803</v>
      </c>
      <c r="C189" s="3">
        <f t="shared" si="15"/>
        <v>1.0159489613421537</v>
      </c>
      <c r="D189" s="3">
        <f t="shared" si="15"/>
        <v>0.99825761950745562</v>
      </c>
      <c r="E189" s="3">
        <f t="shared" si="15"/>
        <v>0.98999838375094096</v>
      </c>
      <c r="F189" s="3">
        <f>1</f>
        <v>1</v>
      </c>
      <c r="G189" s="4" t="s">
        <v>6</v>
      </c>
      <c r="H189" s="3">
        <v>-8.7982181076302568E-2</v>
      </c>
      <c r="I189" s="3">
        <v>-5.2667824288181044E-2</v>
      </c>
      <c r="J189" s="3">
        <v>-6.0822396963938506E-2</v>
      </c>
      <c r="K189" s="3">
        <v>-5.2195841625945795E-3</v>
      </c>
    </row>
    <row r="190" spans="1:11" ht="15.6" x14ac:dyDescent="0.3">
      <c r="A190" s="4" t="s">
        <v>6</v>
      </c>
      <c r="B190" s="3">
        <f t="shared" si="15"/>
        <v>0.93797903265018934</v>
      </c>
      <c r="C190" s="3">
        <f t="shared" si="15"/>
        <v>0.95991304912670516</v>
      </c>
      <c r="D190" s="3">
        <f t="shared" si="15"/>
        <v>0.96074235863666058</v>
      </c>
      <c r="E190" s="3">
        <f t="shared" si="15"/>
        <v>0.97599307331545093</v>
      </c>
      <c r="F190" s="3">
        <f>1</f>
        <v>1</v>
      </c>
      <c r="G190" s="4" t="s">
        <v>5</v>
      </c>
      <c r="H190" s="3">
        <v>-1.9141673002260173E-2</v>
      </c>
      <c r="I190" s="3">
        <v>-4.9820877087739864E-2</v>
      </c>
      <c r="J190" s="3">
        <v>-5.4970441210855064E-2</v>
      </c>
      <c r="K190" s="3">
        <v>3.2495001232457138E-3</v>
      </c>
    </row>
    <row r="191" spans="1:11" ht="15.6" x14ac:dyDescent="0.3">
      <c r="A191" s="4" t="s">
        <v>5</v>
      </c>
      <c r="B191" s="3">
        <f t="shared" si="15"/>
        <v>1.0068195407242317</v>
      </c>
      <c r="C191" s="3">
        <f t="shared" si="15"/>
        <v>0.96275999632714637</v>
      </c>
      <c r="D191" s="3">
        <f t="shared" si="15"/>
        <v>0.96659431438974408</v>
      </c>
      <c r="E191" s="3">
        <f t="shared" si="15"/>
        <v>0.9844621576012913</v>
      </c>
      <c r="F191" s="3">
        <f>1</f>
        <v>1</v>
      </c>
      <c r="G191" s="4" t="s">
        <v>4</v>
      </c>
      <c r="H191" s="3">
        <v>-3.7857269469636641E-2</v>
      </c>
      <c r="I191" s="3">
        <v>-3.8205761658402719E-2</v>
      </c>
      <c r="J191" s="3">
        <v>-3.2550585127027749E-2</v>
      </c>
      <c r="K191" s="3">
        <v>1.8560699513654504E-2</v>
      </c>
    </row>
    <row r="192" spans="1:11" ht="15.6" x14ac:dyDescent="0.3">
      <c r="A192" s="4" t="s">
        <v>4</v>
      </c>
      <c r="B192" s="3">
        <f t="shared" si="15"/>
        <v>0.98810394425685533</v>
      </c>
      <c r="C192" s="3">
        <f t="shared" si="15"/>
        <v>0.9743751117564835</v>
      </c>
      <c r="D192" s="3">
        <f t="shared" si="15"/>
        <v>0.98901417047357132</v>
      </c>
      <c r="E192" s="3">
        <f t="shared" si="15"/>
        <v>0.9997733569917</v>
      </c>
      <c r="F192" s="3">
        <f>1</f>
        <v>1</v>
      </c>
      <c r="G192" s="4" t="s">
        <v>3</v>
      </c>
      <c r="H192" s="3">
        <v>-6.814280881707846E-2</v>
      </c>
      <c r="I192" s="3">
        <v>-5.3815132409222866E-2</v>
      </c>
      <c r="J192" s="3">
        <v>-3.9918300941581053E-2</v>
      </c>
      <c r="K192" s="3">
        <v>2.3328596246503165E-2</v>
      </c>
    </row>
    <row r="193" spans="1:11" ht="15.6" x14ac:dyDescent="0.3">
      <c r="A193" s="4" t="s">
        <v>3</v>
      </c>
      <c r="B193" s="3">
        <f t="shared" si="15"/>
        <v>0.9578184049094135</v>
      </c>
      <c r="C193" s="3">
        <f t="shared" si="15"/>
        <v>0.95876574100566336</v>
      </c>
      <c r="D193" s="3">
        <f t="shared" si="15"/>
        <v>0.98164645465901801</v>
      </c>
      <c r="E193" s="3">
        <f t="shared" si="15"/>
        <v>1.0045412537245486</v>
      </c>
      <c r="F193" s="3">
        <f>1</f>
        <v>1</v>
      </c>
      <c r="G193" s="4" t="s">
        <v>2</v>
      </c>
      <c r="H193" s="3">
        <v>-9.4350199129252188E-2</v>
      </c>
      <c r="I193" s="3">
        <v>-5.6252517717634329E-2</v>
      </c>
      <c r="J193" s="3">
        <v>-5.2944006035129325E-2</v>
      </c>
      <c r="K193" s="3">
        <v>4.3100410802666862E-2</v>
      </c>
    </row>
    <row r="194" spans="1:11" ht="15.6" x14ac:dyDescent="0.3">
      <c r="A194" s="4" t="s">
        <v>2</v>
      </c>
      <c r="B194" s="3">
        <f>B$185+0.5*H193+0.4*H194+0.1*H195</f>
        <v>0.87525376724623927</v>
      </c>
      <c r="C194" s="3">
        <f>C$185+0.5*I193+0.4*I194+0.1*I195</f>
        <v>1.0095601686632181</v>
      </c>
      <c r="D194" s="3">
        <f>D$185+0.5*J193+0.4*J194+0.1*J195</f>
        <v>0.99375894623021332</v>
      </c>
      <c r="E194" s="3">
        <f>E$185+0.5*K193+0.4*K194+0.1*K195</f>
        <v>1.0568179034612812</v>
      </c>
      <c r="F194" s="3">
        <f>1</f>
        <v>1</v>
      </c>
      <c r="G194" s="4" t="s">
        <v>1</v>
      </c>
      <c r="H194" s="3">
        <v>-0.21405358144939934</v>
      </c>
      <c r="I194" s="3">
        <v>1.2964035484431417E-2</v>
      </c>
      <c r="J194" s="3">
        <v>-3.0524195017415073E-2</v>
      </c>
      <c r="K194" s="3">
        <v>7.4968173424341714E-2</v>
      </c>
    </row>
    <row r="195" spans="1:11" ht="15.6" x14ac:dyDescent="0.3">
      <c r="A195" s="4" t="s">
        <v>1</v>
      </c>
      <c r="B195" s="3">
        <f>B$185+H194</f>
        <v>0.81190763227709262</v>
      </c>
      <c r="C195" s="3">
        <f>C$185+I194</f>
        <v>1.0255449088993176</v>
      </c>
      <c r="D195" s="3">
        <f>D$185+J194</f>
        <v>0.99104056058318402</v>
      </c>
      <c r="E195" s="3">
        <f>E$185+K194</f>
        <v>1.0561808309023872</v>
      </c>
      <c r="F195" s="3">
        <f>1</f>
        <v>1</v>
      </c>
      <c r="G195" s="4" t="s">
        <v>0</v>
      </c>
      <c r="H195" s="3">
        <v>-0.17910914335866912</v>
      </c>
      <c r="I195" s="3">
        <v>0.19919939913376306</v>
      </c>
      <c r="J195" s="3">
        <v>0.10875871654144927</v>
      </c>
      <c r="K195" s="3">
        <v>0.24067771212165473</v>
      </c>
    </row>
    <row r="196" spans="1:11" ht="15.6" x14ac:dyDescent="0.3">
      <c r="A196" s="4" t="s">
        <v>0</v>
      </c>
      <c r="B196" s="3">
        <f>MAX(B185+H195,0.2)</f>
        <v>0.84685207036782284</v>
      </c>
      <c r="C196" s="3">
        <f>MAX(C185+I195,0.2)</f>
        <v>1.2117802725486493</v>
      </c>
      <c r="D196" s="3">
        <f>MAX(D185+J195,0.2)</f>
        <v>1.1303234721420483</v>
      </c>
      <c r="E196" s="3">
        <f>MAX(E185+K195,0.2)</f>
        <v>1.2218903695997003</v>
      </c>
      <c r="F196" s="3">
        <f>1</f>
        <v>1</v>
      </c>
    </row>
    <row r="197" spans="1:11" ht="15" thickBot="1" x14ac:dyDescent="0.35">
      <c r="B197" s="2"/>
      <c r="C197" s="2"/>
      <c r="D197" s="2"/>
      <c r="E197" s="2"/>
    </row>
    <row r="198" spans="1:11" ht="16.8" thickTop="1" thickBot="1" x14ac:dyDescent="0.35">
      <c r="A198" s="6"/>
      <c r="B198" s="11" t="s">
        <v>17</v>
      </c>
      <c r="C198" s="12"/>
      <c r="D198" s="12"/>
      <c r="E198" s="12"/>
      <c r="G198" s="6"/>
      <c r="H198" s="11" t="s">
        <v>16</v>
      </c>
      <c r="I198" s="12"/>
      <c r="J198" s="12"/>
      <c r="K198" s="12"/>
    </row>
    <row r="199" spans="1:11" ht="30.6" thickTop="1" x14ac:dyDescent="0.3">
      <c r="A199" s="4" t="s">
        <v>36</v>
      </c>
      <c r="B199" s="5" t="s">
        <v>15</v>
      </c>
      <c r="C199" s="5" t="s">
        <v>14</v>
      </c>
      <c r="D199" s="5" t="s">
        <v>13</v>
      </c>
      <c r="E199" s="5" t="s">
        <v>12</v>
      </c>
      <c r="G199" s="4"/>
      <c r="H199" s="5" t="s">
        <v>15</v>
      </c>
      <c r="I199" s="5" t="s">
        <v>14</v>
      </c>
      <c r="J199" s="5" t="s">
        <v>13</v>
      </c>
      <c r="K199" s="5" t="s">
        <v>12</v>
      </c>
    </row>
    <row r="200" spans="1:11" ht="15.6" x14ac:dyDescent="0.3">
      <c r="A200" s="4" t="s">
        <v>11</v>
      </c>
      <c r="B200" s="3">
        <f>1-(SUM(H200:H207)+0.5*H208+0.4*H209+0.1*H210)/10</f>
        <v>1.0118525621663341</v>
      </c>
      <c r="C200" s="3">
        <f>1-(SUM(I200:I207)+0.5*I208+0.4*I209+0.1*I210)/10</f>
        <v>0.99724879424479351</v>
      </c>
      <c r="D200" s="3">
        <f>1-(SUM(J200:J207)+0.5*J208+0.4*J209+0.1*J210)/10</f>
        <v>0.96280602189729514</v>
      </c>
      <c r="E200" s="3">
        <f>1-(SUM(K200:K207)+0.5*K208+0.4*K209+0.1*K210)/10</f>
        <v>0.97826710871956468</v>
      </c>
      <c r="F200" s="3">
        <f>1</f>
        <v>1</v>
      </c>
      <c r="G200" s="4" t="s">
        <v>10</v>
      </c>
      <c r="H200" s="3">
        <v>4.2648371728116828E-2</v>
      </c>
      <c r="I200" s="3">
        <v>3.119625915231013E-2</v>
      </c>
      <c r="J200" s="3">
        <v>4.138658133518365E-2</v>
      </c>
      <c r="K200" s="3">
        <v>2.7257267224025508E-2</v>
      </c>
    </row>
    <row r="201" spans="1:11" ht="15.6" x14ac:dyDescent="0.3">
      <c r="A201" s="4" t="s">
        <v>10</v>
      </c>
      <c r="B201" s="3">
        <f>B$200+H200</f>
        <v>1.0545009338944509</v>
      </c>
      <c r="C201" s="3">
        <f t="shared" ref="C201:C211" si="16">C$200+I200</f>
        <v>1.0284450533971037</v>
      </c>
      <c r="D201" s="3">
        <f t="shared" ref="D201:D211" si="17">D$200+J200</f>
        <v>1.0041926032324788</v>
      </c>
      <c r="E201" s="3">
        <f t="shared" ref="E201:E211" si="18">E$200+K200</f>
        <v>1.0055243759435901</v>
      </c>
      <c r="F201" s="3">
        <f>1</f>
        <v>1</v>
      </c>
      <c r="G201" s="4" t="s">
        <v>9</v>
      </c>
      <c r="H201" s="3">
        <v>3.6444303851145478E-2</v>
      </c>
      <c r="I201" s="3">
        <v>3.1033152742573816E-2</v>
      </c>
      <c r="J201" s="3">
        <v>4.8432370192825785E-2</v>
      </c>
      <c r="K201" s="3">
        <v>3.5328458338608912E-2</v>
      </c>
    </row>
    <row r="202" spans="1:11" ht="15.6" x14ac:dyDescent="0.3">
      <c r="A202" s="4" t="s">
        <v>9</v>
      </c>
      <c r="B202" s="3">
        <f t="shared" ref="B202:B211" si="19">B$200+H201</f>
        <v>1.0482968660174796</v>
      </c>
      <c r="C202" s="3">
        <f t="shared" si="16"/>
        <v>1.0282819469873674</v>
      </c>
      <c r="D202" s="3">
        <f t="shared" si="17"/>
        <v>1.0112383920901209</v>
      </c>
      <c r="E202" s="3">
        <f t="shared" si="18"/>
        <v>1.0135955670581736</v>
      </c>
      <c r="F202" s="3">
        <f>1</f>
        <v>1</v>
      </c>
      <c r="G202" s="4" t="s">
        <v>8</v>
      </c>
      <c r="H202" s="3">
        <v>1.791348455442748E-2</v>
      </c>
      <c r="I202" s="3">
        <v>2.0787595056746145E-2</v>
      </c>
      <c r="J202" s="3">
        <v>3.5193833162565885E-2</v>
      </c>
      <c r="K202" s="3">
        <v>2.1541124757997958E-2</v>
      </c>
    </row>
    <row r="203" spans="1:11" ht="15.6" x14ac:dyDescent="0.3">
      <c r="A203" s="4" t="s">
        <v>8</v>
      </c>
      <c r="B203" s="3">
        <f t="shared" si="19"/>
        <v>1.0297660467207617</v>
      </c>
      <c r="C203" s="3">
        <f t="shared" si="16"/>
        <v>1.0180363893015396</v>
      </c>
      <c r="D203" s="3">
        <f t="shared" si="17"/>
        <v>0.997999855059861</v>
      </c>
      <c r="E203" s="3">
        <f t="shared" si="18"/>
        <v>0.99980823347756265</v>
      </c>
      <c r="F203" s="3">
        <f>1</f>
        <v>1</v>
      </c>
      <c r="G203" s="4" t="s">
        <v>7</v>
      </c>
      <c r="H203" s="3">
        <v>-2.4667250548350686E-2</v>
      </c>
      <c r="I203" s="3">
        <v>1.1709731404042297E-2</v>
      </c>
      <c r="J203" s="3">
        <v>3.2415438920858616E-2</v>
      </c>
      <c r="K203" s="3">
        <v>1.9059504296447295E-2</v>
      </c>
    </row>
    <row r="204" spans="1:11" ht="15.6" x14ac:dyDescent="0.3">
      <c r="A204" s="4" t="s">
        <v>7</v>
      </c>
      <c r="B204" s="3">
        <f t="shared" si="19"/>
        <v>0.9871853116179834</v>
      </c>
      <c r="C204" s="3">
        <f t="shared" si="16"/>
        <v>1.0089585256488358</v>
      </c>
      <c r="D204" s="3">
        <f t="shared" si="17"/>
        <v>0.99522146081815377</v>
      </c>
      <c r="E204" s="3">
        <f t="shared" si="18"/>
        <v>0.997326613016012</v>
      </c>
      <c r="F204" s="3">
        <f>1</f>
        <v>1</v>
      </c>
      <c r="G204" s="4" t="s">
        <v>6</v>
      </c>
      <c r="H204" s="3">
        <v>-2.0024075688906212E-2</v>
      </c>
      <c r="I204" s="3">
        <v>-2.2839384728265875E-3</v>
      </c>
      <c r="J204" s="3">
        <v>2.6065295849832869E-2</v>
      </c>
      <c r="K204" s="3">
        <v>7.7413293165388636E-3</v>
      </c>
    </row>
    <row r="205" spans="1:11" ht="15.6" x14ac:dyDescent="0.3">
      <c r="A205" s="4" t="s">
        <v>6</v>
      </c>
      <c r="B205" s="3">
        <f t="shared" si="19"/>
        <v>0.99182848647742794</v>
      </c>
      <c r="C205" s="3">
        <f t="shared" si="16"/>
        <v>0.99496485577196692</v>
      </c>
      <c r="D205" s="3">
        <f t="shared" si="17"/>
        <v>0.988871317747128</v>
      </c>
      <c r="E205" s="3">
        <f t="shared" si="18"/>
        <v>0.9860084380361035</v>
      </c>
      <c r="F205" s="3">
        <f>1</f>
        <v>1</v>
      </c>
      <c r="G205" s="4" t="s">
        <v>5</v>
      </c>
      <c r="H205" s="3">
        <v>2.5162180593959058E-2</v>
      </c>
      <c r="I205" s="3">
        <v>1.3521264981568365E-2</v>
      </c>
      <c r="J205" s="3">
        <v>4.6251577739095481E-2</v>
      </c>
      <c r="K205" s="3">
        <v>2.8777870349287582E-2</v>
      </c>
    </row>
    <row r="206" spans="1:11" ht="15.6" x14ac:dyDescent="0.3">
      <c r="A206" s="4" t="s">
        <v>5</v>
      </c>
      <c r="B206" s="3">
        <f t="shared" si="19"/>
        <v>1.0370147427602932</v>
      </c>
      <c r="C206" s="3">
        <f t="shared" si="16"/>
        <v>1.010770059226362</v>
      </c>
      <c r="D206" s="3">
        <f t="shared" si="17"/>
        <v>1.0090575996363906</v>
      </c>
      <c r="E206" s="3">
        <f t="shared" si="18"/>
        <v>1.0070449790688523</v>
      </c>
      <c r="F206" s="3">
        <f>1</f>
        <v>1</v>
      </c>
      <c r="G206" s="4" t="s">
        <v>4</v>
      </c>
      <c r="H206" s="3">
        <v>4.3447440122858618E-3</v>
      </c>
      <c r="I206" s="3">
        <v>2.1687011696243944E-2</v>
      </c>
      <c r="J206" s="3">
        <v>6.8159947583018798E-2</v>
      </c>
      <c r="K206" s="3">
        <v>4.0513626408438995E-2</v>
      </c>
    </row>
    <row r="207" spans="1:11" ht="15.6" x14ac:dyDescent="0.3">
      <c r="A207" s="4" t="s">
        <v>4</v>
      </c>
      <c r="B207" s="3">
        <f t="shared" si="19"/>
        <v>1.01619730617862</v>
      </c>
      <c r="C207" s="3">
        <f t="shared" si="16"/>
        <v>1.0189358059410374</v>
      </c>
      <c r="D207" s="3">
        <f t="shared" si="17"/>
        <v>1.0309659694803139</v>
      </c>
      <c r="E207" s="3">
        <f t="shared" si="18"/>
        <v>1.0187807351280036</v>
      </c>
      <c r="F207" s="3">
        <f>1</f>
        <v>1</v>
      </c>
      <c r="G207" s="4" t="s">
        <v>3</v>
      </c>
      <c r="H207" s="3">
        <v>-3.0757981166238721E-2</v>
      </c>
      <c r="I207" s="3">
        <v>-1.9157515796164527E-2</v>
      </c>
      <c r="J207" s="3">
        <v>5.5646952018345269E-2</v>
      </c>
      <c r="K207" s="3">
        <v>2.1768190375364493E-2</v>
      </c>
    </row>
    <row r="208" spans="1:11" ht="15.6" x14ac:dyDescent="0.3">
      <c r="A208" s="4" t="s">
        <v>3</v>
      </c>
      <c r="B208" s="3">
        <f t="shared" si="19"/>
        <v>0.98109458100009539</v>
      </c>
      <c r="C208" s="3">
        <f t="shared" si="16"/>
        <v>0.97809127844862898</v>
      </c>
      <c r="D208" s="3">
        <f t="shared" si="17"/>
        <v>1.0184529739156405</v>
      </c>
      <c r="E208" s="3">
        <f t="shared" si="18"/>
        <v>1.0000352990949293</v>
      </c>
      <c r="F208" s="3">
        <f>1</f>
        <v>1</v>
      </c>
      <c r="G208" s="4" t="s">
        <v>2</v>
      </c>
      <c r="H208" s="3">
        <v>-6.7056846779071852E-2</v>
      </c>
      <c r="I208" s="3">
        <v>-4.9655988923596149E-2</v>
      </c>
      <c r="J208" s="3">
        <v>4.6774210749078185E-2</v>
      </c>
      <c r="K208" s="3">
        <v>4.1669236527016554E-2</v>
      </c>
    </row>
    <row r="209" spans="1:11" ht="15.6" x14ac:dyDescent="0.3">
      <c r="A209" s="4" t="s">
        <v>2</v>
      </c>
      <c r="B209" s="3">
        <f t="shared" si="19"/>
        <v>0.94479571538726226</v>
      </c>
      <c r="C209" s="3">
        <f t="shared" si="16"/>
        <v>0.94759280532119738</v>
      </c>
      <c r="D209" s="3">
        <f t="shared" si="17"/>
        <v>1.0095802326463734</v>
      </c>
      <c r="E209" s="3">
        <f t="shared" si="18"/>
        <v>1.0199363452465813</v>
      </c>
      <c r="F209" s="3">
        <f>1</f>
        <v>1</v>
      </c>
      <c r="G209" s="4" t="s">
        <v>1</v>
      </c>
      <c r="H209" s="3">
        <v>-0.22619287940580582</v>
      </c>
      <c r="I209" s="3">
        <v>-9.5178258750466996E-2</v>
      </c>
      <c r="J209" s="3">
        <v>9.1770031694904768E-3</v>
      </c>
      <c r="K209" s="3">
        <v>-6.9157389510598483E-3</v>
      </c>
    </row>
    <row r="210" spans="1:11" ht="15.6" x14ac:dyDescent="0.3">
      <c r="A210" s="4" t="s">
        <v>1</v>
      </c>
      <c r="B210" s="3">
        <f t="shared" si="19"/>
        <v>0.78565968276052833</v>
      </c>
      <c r="C210" s="3">
        <f t="shared" si="16"/>
        <v>0.90207053549432648</v>
      </c>
      <c r="D210" s="3">
        <f t="shared" si="17"/>
        <v>0.97198302506678558</v>
      </c>
      <c r="E210" s="3">
        <f t="shared" si="18"/>
        <v>0.97135136976850478</v>
      </c>
      <c r="F210" s="3">
        <f>1</f>
        <v>1</v>
      </c>
      <c r="G210" s="4" t="s">
        <v>0</v>
      </c>
      <c r="H210" s="3">
        <v>-0.45583823847921223</v>
      </c>
      <c r="I210" s="3">
        <v>-0.18082205250443509</v>
      </c>
      <c r="J210" s="3">
        <v>-8.6701224170128433E-2</v>
      </c>
      <c r="K210" s="3">
        <v>-2.7267809454406478E-2</v>
      </c>
    </row>
    <row r="211" spans="1:11" ht="15.6" x14ac:dyDescent="0.3">
      <c r="A211" s="4" t="s">
        <v>0</v>
      </c>
      <c r="B211" s="3">
        <f t="shared" si="19"/>
        <v>0.55601432368712189</v>
      </c>
      <c r="C211" s="3">
        <f t="shared" si="16"/>
        <v>0.81642674174035845</v>
      </c>
      <c r="D211" s="3">
        <f t="shared" si="17"/>
        <v>0.87610479772716676</v>
      </c>
      <c r="E211" s="3">
        <f t="shared" si="18"/>
        <v>0.95099929926515825</v>
      </c>
      <c r="F211" s="3">
        <f>1</f>
        <v>1</v>
      </c>
    </row>
    <row r="212" spans="1:11" ht="15" thickBot="1" x14ac:dyDescent="0.35">
      <c r="B212" s="2"/>
      <c r="C212" s="2"/>
      <c r="D212" s="2"/>
      <c r="E212" s="2"/>
    </row>
    <row r="213" spans="1:11" ht="16.8" thickTop="1" thickBot="1" x14ac:dyDescent="0.35">
      <c r="A213" s="6"/>
      <c r="B213" s="11" t="s">
        <v>17</v>
      </c>
      <c r="C213" s="12"/>
      <c r="D213" s="12"/>
      <c r="E213" s="12"/>
      <c r="G213" s="6"/>
      <c r="H213" s="11" t="s">
        <v>16</v>
      </c>
      <c r="I213" s="12"/>
      <c r="J213" s="12"/>
      <c r="K213" s="12"/>
    </row>
    <row r="214" spans="1:11" ht="30.6" thickTop="1" x14ac:dyDescent="0.3">
      <c r="A214" s="4" t="s">
        <v>37</v>
      </c>
      <c r="B214" s="5" t="s">
        <v>15</v>
      </c>
      <c r="C214" s="5" t="s">
        <v>14</v>
      </c>
      <c r="D214" s="5" t="s">
        <v>13</v>
      </c>
      <c r="E214" s="5" t="s">
        <v>12</v>
      </c>
      <c r="G214" s="4"/>
      <c r="H214" s="5" t="s">
        <v>15</v>
      </c>
      <c r="I214" s="5" t="s">
        <v>14</v>
      </c>
      <c r="J214" s="5" t="s">
        <v>13</v>
      </c>
      <c r="K214" s="5" t="s">
        <v>12</v>
      </c>
    </row>
    <row r="215" spans="1:11" ht="15.6" x14ac:dyDescent="0.3">
      <c r="A215" s="4" t="s">
        <v>11</v>
      </c>
      <c r="B215" s="3">
        <f>1-(SUM(H215:H222)+0.5*H223+0.4*H224+0.1*H225)/10</f>
        <v>1.2707824712449858</v>
      </c>
      <c r="C215" s="3">
        <f>1-(SUM(I215:I222)+0.5*I223+0.4*I224+0.1*I225)/10</f>
        <v>1.1604617338810899</v>
      </c>
      <c r="D215" s="3">
        <f>1-(SUM(J215:J222)+0.5*J223+0.4*J224+0.1*J225)/10</f>
        <v>1.2012390649445257</v>
      </c>
      <c r="E215" s="3">
        <f>1-(SUM(K215:K222)+0.5*K223+0.4*K224+0.1*K225)/10</f>
        <v>1.2156441232164192</v>
      </c>
      <c r="F215" s="3">
        <f>1</f>
        <v>1</v>
      </c>
      <c r="G215" s="4" t="s">
        <v>10</v>
      </c>
      <c r="H215" s="3">
        <v>1.2809338039347912E-2</v>
      </c>
      <c r="I215" s="3">
        <v>-3.050152684896109E-2</v>
      </c>
      <c r="J215" s="3">
        <v>-6.6657346039395743E-2</v>
      </c>
      <c r="K215" s="3">
        <v>-7.8783596907553335E-2</v>
      </c>
    </row>
    <row r="216" spans="1:11" ht="15.6" x14ac:dyDescent="0.3">
      <c r="A216" s="4" t="s">
        <v>10</v>
      </c>
      <c r="B216" s="3">
        <f>B$215+H215</f>
        <v>1.2835918092843337</v>
      </c>
      <c r="C216" s="3">
        <f t="shared" ref="C216:C226" si="20">C$215+I215</f>
        <v>1.1299602070321288</v>
      </c>
      <c r="D216" s="3">
        <f t="shared" ref="D216:D226" si="21">D$215+J215</f>
        <v>1.1345817189051299</v>
      </c>
      <c r="E216" s="3">
        <f t="shared" ref="E216:E226" si="22">E$215+K215</f>
        <v>1.1368605263088658</v>
      </c>
      <c r="F216" s="3">
        <f>1</f>
        <v>1</v>
      </c>
      <c r="G216" s="4" t="s">
        <v>9</v>
      </c>
      <c r="H216" s="3">
        <v>-2.8128505791002827E-2</v>
      </c>
      <c r="I216" s="3">
        <v>-4.6136570610820132E-2</v>
      </c>
      <c r="J216" s="3">
        <v>-8.4469924826361786E-2</v>
      </c>
      <c r="K216" s="3">
        <v>-0.11513998214275405</v>
      </c>
    </row>
    <row r="217" spans="1:11" ht="15.6" x14ac:dyDescent="0.3">
      <c r="A217" s="4" t="s">
        <v>9</v>
      </c>
      <c r="B217" s="3">
        <f t="shared" ref="B217:B226" si="23">B$215+H216</f>
        <v>1.242653965453983</v>
      </c>
      <c r="C217" s="3">
        <f t="shared" si="20"/>
        <v>1.1143251632702698</v>
      </c>
      <c r="D217" s="3">
        <f t="shared" si="21"/>
        <v>1.1167691401181639</v>
      </c>
      <c r="E217" s="3">
        <f t="shared" si="22"/>
        <v>1.1005041410736651</v>
      </c>
      <c r="F217" s="3">
        <f>1</f>
        <v>1</v>
      </c>
      <c r="G217" s="4" t="s">
        <v>8</v>
      </c>
      <c r="H217" s="3">
        <v>-0.15836657207211244</v>
      </c>
      <c r="I217" s="3">
        <v>-7.7365748074263413E-2</v>
      </c>
      <c r="J217" s="3">
        <v>-0.10459242069066051</v>
      </c>
      <c r="K217" s="3">
        <v>-0.13927749288804242</v>
      </c>
    </row>
    <row r="218" spans="1:11" ht="15.6" x14ac:dyDescent="0.3">
      <c r="A218" s="4" t="s">
        <v>8</v>
      </c>
      <c r="B218" s="3">
        <f t="shared" si="23"/>
        <v>1.1124158991728734</v>
      </c>
      <c r="C218" s="3">
        <f t="shared" si="20"/>
        <v>1.0830959858068265</v>
      </c>
      <c r="D218" s="3">
        <f t="shared" si="21"/>
        <v>1.0966466442538652</v>
      </c>
      <c r="E218" s="3">
        <f t="shared" si="22"/>
        <v>1.0763666303283768</v>
      </c>
      <c r="F218" s="3">
        <f>1</f>
        <v>1</v>
      </c>
      <c r="G218" s="4" t="s">
        <v>7</v>
      </c>
      <c r="H218" s="3">
        <v>-0.22043903165748918</v>
      </c>
      <c r="I218" s="3">
        <v>-7.8863488680213326E-2</v>
      </c>
      <c r="J218" s="3">
        <v>-0.10517455673472535</v>
      </c>
      <c r="K218" s="3">
        <v>-0.12770463361658713</v>
      </c>
    </row>
    <row r="219" spans="1:11" ht="15.6" x14ac:dyDescent="0.3">
      <c r="A219" s="4" t="s">
        <v>7</v>
      </c>
      <c r="B219" s="3">
        <f t="shared" si="23"/>
        <v>1.0503434395874967</v>
      </c>
      <c r="C219" s="3">
        <f t="shared" si="20"/>
        <v>1.0815982452008766</v>
      </c>
      <c r="D219" s="3">
        <f t="shared" si="21"/>
        <v>1.0960645082098004</v>
      </c>
      <c r="E219" s="3">
        <f t="shared" si="22"/>
        <v>1.0879394895998322</v>
      </c>
      <c r="F219" s="3">
        <f>1</f>
        <v>1</v>
      </c>
      <c r="G219" s="4" t="s">
        <v>6</v>
      </c>
      <c r="H219" s="3">
        <v>-0.3272055005322998</v>
      </c>
      <c r="I219" s="3">
        <v>-0.14371095546945012</v>
      </c>
      <c r="J219" s="3">
        <v>-0.16799691742531458</v>
      </c>
      <c r="K219" s="3">
        <v>-0.19996237146747281</v>
      </c>
    </row>
    <row r="220" spans="1:11" ht="15.6" x14ac:dyDescent="0.3">
      <c r="A220" s="4" t="s">
        <v>6</v>
      </c>
      <c r="B220" s="3">
        <f t="shared" si="23"/>
        <v>0.94357697071268598</v>
      </c>
      <c r="C220" s="3">
        <f t="shared" si="20"/>
        <v>1.0167507784116396</v>
      </c>
      <c r="D220" s="3">
        <f t="shared" si="21"/>
        <v>1.0332421475192111</v>
      </c>
      <c r="E220" s="3">
        <f t="shared" si="22"/>
        <v>1.0156817517489465</v>
      </c>
      <c r="F220" s="3">
        <f>1</f>
        <v>1</v>
      </c>
      <c r="G220" s="4" t="s">
        <v>5</v>
      </c>
      <c r="H220" s="3">
        <v>-0.23889436692043567</v>
      </c>
      <c r="I220" s="3">
        <v>-0.20389855379272959</v>
      </c>
      <c r="J220" s="3">
        <v>-0.22633413004331596</v>
      </c>
      <c r="K220" s="3">
        <v>-0.25366301086503773</v>
      </c>
    </row>
    <row r="221" spans="1:11" ht="15.6" x14ac:dyDescent="0.3">
      <c r="A221" s="4" t="s">
        <v>5</v>
      </c>
      <c r="B221" s="3">
        <f t="shared" si="23"/>
        <v>1.03188810432455</v>
      </c>
      <c r="C221" s="3">
        <f t="shared" si="20"/>
        <v>0.95656318008836028</v>
      </c>
      <c r="D221" s="3">
        <f t="shared" si="21"/>
        <v>0.97490493490120977</v>
      </c>
      <c r="E221" s="3">
        <f t="shared" si="22"/>
        <v>0.96198111235138151</v>
      </c>
      <c r="F221" s="3">
        <f>1</f>
        <v>1</v>
      </c>
      <c r="G221" s="4" t="s">
        <v>4</v>
      </c>
      <c r="H221" s="3">
        <v>-0.42074999721781442</v>
      </c>
      <c r="I221" s="3">
        <v>-0.28194420491039252</v>
      </c>
      <c r="J221" s="3">
        <v>-0.31108072821100902</v>
      </c>
      <c r="K221" s="3">
        <v>-0.30196633155110464</v>
      </c>
    </row>
    <row r="222" spans="1:11" ht="15.6" x14ac:dyDescent="0.3">
      <c r="A222" s="4" t="s">
        <v>4</v>
      </c>
      <c r="B222" s="3">
        <f t="shared" si="23"/>
        <v>0.85003247402717141</v>
      </c>
      <c r="C222" s="3">
        <f t="shared" si="20"/>
        <v>0.87851752897069735</v>
      </c>
      <c r="D222" s="3">
        <f t="shared" si="21"/>
        <v>0.89015833673351663</v>
      </c>
      <c r="E222" s="3">
        <f t="shared" si="22"/>
        <v>0.9136777916653146</v>
      </c>
      <c r="F222" s="3">
        <f>1</f>
        <v>1</v>
      </c>
      <c r="G222" s="4" t="s">
        <v>3</v>
      </c>
      <c r="H222" s="3">
        <v>-0.52550323602178217</v>
      </c>
      <c r="I222" s="3">
        <v>-0.33221944596719233</v>
      </c>
      <c r="J222" s="3">
        <v>-0.3838714567354064</v>
      </c>
      <c r="K222" s="3">
        <v>-0.37522266882595645</v>
      </c>
    </row>
    <row r="223" spans="1:11" ht="15.6" x14ac:dyDescent="0.3">
      <c r="A223" s="4" t="s">
        <v>3</v>
      </c>
      <c r="B223" s="3">
        <f t="shared" si="23"/>
        <v>0.74527923522320361</v>
      </c>
      <c r="C223" s="3">
        <f t="shared" si="20"/>
        <v>0.82824228791389753</v>
      </c>
      <c r="D223" s="3">
        <f t="shared" si="21"/>
        <v>0.81736760820911925</v>
      </c>
      <c r="E223" s="3">
        <f t="shared" si="22"/>
        <v>0.84042145439046279</v>
      </c>
      <c r="F223" s="3">
        <f>1</f>
        <v>1</v>
      </c>
      <c r="G223" s="4" t="s">
        <v>2</v>
      </c>
      <c r="H223" s="3">
        <v>-0.6654222620814092</v>
      </c>
      <c r="I223" s="3">
        <v>-0.41136715950097225</v>
      </c>
      <c r="J223" s="3">
        <v>-0.52028988961757527</v>
      </c>
      <c r="K223" s="3">
        <v>-0.49370801497224204</v>
      </c>
    </row>
    <row r="224" spans="1:11" ht="15.6" x14ac:dyDescent="0.3">
      <c r="A224" s="4" t="s">
        <v>2</v>
      </c>
      <c r="B224" s="3">
        <f t="shared" si="23"/>
        <v>0.60536020916357658</v>
      </c>
      <c r="C224" s="3">
        <f t="shared" si="20"/>
        <v>0.74909457438011762</v>
      </c>
      <c r="D224" s="3">
        <f t="shared" si="21"/>
        <v>0.68094917532695043</v>
      </c>
      <c r="E224" s="3">
        <f t="shared" si="22"/>
        <v>0.7219361082441772</v>
      </c>
      <c r="F224" s="3">
        <f>1</f>
        <v>1</v>
      </c>
      <c r="G224" s="4" t="s">
        <v>1</v>
      </c>
      <c r="H224" s="3">
        <v>-0.90353710453965808</v>
      </c>
      <c r="I224" s="3">
        <v>-0.40504871543876786</v>
      </c>
      <c r="J224" s="3">
        <v>-0.59502399923668603</v>
      </c>
      <c r="K224" s="3">
        <v>-0.61777220164176971</v>
      </c>
    </row>
    <row r="225" spans="1:11" ht="15.6" x14ac:dyDescent="0.3">
      <c r="A225" s="4" t="s">
        <v>1</v>
      </c>
      <c r="B225" s="3">
        <f t="shared" si="23"/>
        <v>0.3672453667053277</v>
      </c>
      <c r="C225" s="3">
        <f t="shared" si="20"/>
        <v>0.755413018442322</v>
      </c>
      <c r="D225" s="3">
        <f t="shared" si="21"/>
        <v>0.60621506570783967</v>
      </c>
      <c r="E225" s="3">
        <f t="shared" si="22"/>
        <v>0.59787192157464952</v>
      </c>
      <c r="F225" s="3">
        <f>1</f>
        <v>1</v>
      </c>
      <c r="G225" s="4" t="s">
        <v>0</v>
      </c>
      <c r="H225" s="3">
        <v>-1.072208674197022</v>
      </c>
      <c r="I225" s="3">
        <v>-0.42273778530883616</v>
      </c>
      <c r="J225" s="3">
        <v>-0.64058624235605222</v>
      </c>
      <c r="K225" s="3">
        <v>-0.70758255756855026</v>
      </c>
    </row>
    <row r="226" spans="1:11" ht="15.6" x14ac:dyDescent="0.3">
      <c r="A226" s="4" t="s">
        <v>0</v>
      </c>
      <c r="B226" s="3">
        <f t="shared" si="23"/>
        <v>0.19857379704796374</v>
      </c>
      <c r="C226" s="3">
        <f t="shared" si="20"/>
        <v>0.73772394857225376</v>
      </c>
      <c r="D226" s="3">
        <f t="shared" si="21"/>
        <v>0.56065282258847349</v>
      </c>
      <c r="E226" s="3">
        <f t="shared" si="22"/>
        <v>0.50806156564786897</v>
      </c>
      <c r="F226" s="3">
        <f>1</f>
        <v>1</v>
      </c>
    </row>
    <row r="227" spans="1:11" ht="16.2" thickBot="1" x14ac:dyDescent="0.35">
      <c r="A227" s="4"/>
      <c r="B227" s="3"/>
      <c r="C227" s="3"/>
      <c r="D227" s="3"/>
      <c r="E227" s="3"/>
      <c r="F227" s="3"/>
    </row>
    <row r="228" spans="1:11" ht="16.8" thickTop="1" thickBot="1" x14ac:dyDescent="0.35">
      <c r="A228" s="6"/>
      <c r="B228" s="11" t="s">
        <v>17</v>
      </c>
      <c r="C228" s="12"/>
      <c r="D228" s="12"/>
      <c r="E228" s="12"/>
      <c r="G228" s="6"/>
      <c r="H228" s="11" t="s">
        <v>16</v>
      </c>
      <c r="I228" s="12"/>
      <c r="J228" s="12"/>
      <c r="K228" s="12"/>
    </row>
    <row r="229" spans="1:11" ht="30.6" thickTop="1" x14ac:dyDescent="0.3">
      <c r="A229" s="4" t="s">
        <v>38</v>
      </c>
      <c r="B229" s="5" t="s">
        <v>15</v>
      </c>
      <c r="C229" s="5" t="s">
        <v>14</v>
      </c>
      <c r="D229" s="5" t="s">
        <v>13</v>
      </c>
      <c r="E229" s="5" t="s">
        <v>12</v>
      </c>
      <c r="G229" s="4"/>
      <c r="H229" s="5" t="s">
        <v>15</v>
      </c>
      <c r="I229" s="5" t="s">
        <v>14</v>
      </c>
      <c r="J229" s="5" t="s">
        <v>13</v>
      </c>
      <c r="K229" s="5" t="s">
        <v>12</v>
      </c>
    </row>
    <row r="230" spans="1:11" ht="15.6" x14ac:dyDescent="0.3">
      <c r="A230" s="4" t="s">
        <v>11</v>
      </c>
      <c r="B230" s="3">
        <f>1-(SUM(H230:H237)+0.5*H238+0.4*H239+0.1*H240)/10</f>
        <v>1.2746674763271431</v>
      </c>
      <c r="C230" s="3">
        <f>1-(SUM(I230:I237)+0.5*I238+0.4*I239+0.1*I240)/10</f>
        <v>1.2689847474056799</v>
      </c>
      <c r="D230" s="3">
        <f>1-(SUM(J230:J237)+0.5*J238+0.4*J239+0.1*J240)/10</f>
        <v>1.1719164756104339</v>
      </c>
      <c r="E230" s="3">
        <f>1-(SUM(K230:K237)+0.5*K238+0.4*K239+0.1*K240)/10</f>
        <v>1.1974578665761662</v>
      </c>
      <c r="F230" s="3">
        <f>1</f>
        <v>1</v>
      </c>
      <c r="G230" s="4" t="s">
        <v>10</v>
      </c>
      <c r="H230" s="3">
        <v>-0.18455780032669833</v>
      </c>
      <c r="I230" s="3">
        <v>-0.15745619356409946</v>
      </c>
      <c r="J230" s="3">
        <v>-0.10451483432923704</v>
      </c>
      <c r="K230" s="3">
        <v>-9.9743205245119468E-2</v>
      </c>
    </row>
    <row r="231" spans="1:11" ht="15.6" x14ac:dyDescent="0.3">
      <c r="A231" s="4" t="s">
        <v>10</v>
      </c>
      <c r="B231" s="3">
        <f>B$230+H230</f>
        <v>1.0901096760004447</v>
      </c>
      <c r="C231" s="3">
        <f t="shared" ref="C231:C240" si="24">C$230+I230</f>
        <v>1.1115285538415804</v>
      </c>
      <c r="D231" s="3">
        <f t="shared" ref="D231:D241" si="25">D$230+J230</f>
        <v>1.0674016412811969</v>
      </c>
      <c r="E231" s="3">
        <f t="shared" ref="E231:E241" si="26">E$230+K230</f>
        <v>1.0977146613310467</v>
      </c>
      <c r="F231" s="3">
        <f>1</f>
        <v>1</v>
      </c>
      <c r="G231" s="4" t="s">
        <v>9</v>
      </c>
      <c r="H231" s="3">
        <v>-0.2154949955758714</v>
      </c>
      <c r="I231" s="3">
        <v>-0.19166330021206057</v>
      </c>
      <c r="J231" s="3">
        <v>-0.13578899765749336</v>
      </c>
      <c r="K231" s="3">
        <v>-0.14291738308538846</v>
      </c>
    </row>
    <row r="232" spans="1:11" ht="15.6" x14ac:dyDescent="0.3">
      <c r="A232" s="4" t="s">
        <v>9</v>
      </c>
      <c r="B232" s="3">
        <f t="shared" ref="B232:B241" si="27">B$230+H231</f>
        <v>1.0591724807512717</v>
      </c>
      <c r="C232" s="3">
        <f t="shared" si="24"/>
        <v>1.0773214471936194</v>
      </c>
      <c r="D232" s="3">
        <f t="shared" si="25"/>
        <v>1.0361274779529406</v>
      </c>
      <c r="E232" s="3">
        <f t="shared" si="26"/>
        <v>1.0545404834907777</v>
      </c>
      <c r="F232" s="3">
        <f>1</f>
        <v>1</v>
      </c>
      <c r="G232" s="4" t="s">
        <v>8</v>
      </c>
      <c r="H232" s="3">
        <v>-0.12017134398540572</v>
      </c>
      <c r="I232" s="3">
        <v>-0.10835288726257394</v>
      </c>
      <c r="J232" s="3">
        <v>-4.424145124341157E-2</v>
      </c>
      <c r="K232" s="3">
        <v>-5.433249707377466E-2</v>
      </c>
    </row>
    <row r="233" spans="1:11" ht="15.6" x14ac:dyDescent="0.3">
      <c r="A233" s="4" t="s">
        <v>8</v>
      </c>
      <c r="B233" s="3">
        <f t="shared" si="27"/>
        <v>1.1544961323417373</v>
      </c>
      <c r="C233" s="3">
        <f t="shared" si="24"/>
        <v>1.160631860143106</v>
      </c>
      <c r="D233" s="3">
        <f t="shared" si="25"/>
        <v>1.1276750243670224</v>
      </c>
      <c r="E233" s="3">
        <f t="shared" si="26"/>
        <v>1.1431253695023915</v>
      </c>
      <c r="F233" s="3">
        <f>1</f>
        <v>1</v>
      </c>
      <c r="G233" s="4" t="s">
        <v>7</v>
      </c>
      <c r="H233" s="3">
        <v>-0.27620088097587742</v>
      </c>
      <c r="I233" s="3">
        <v>-0.24807168863432991</v>
      </c>
      <c r="J233" s="3">
        <v>-0.14320345222624925</v>
      </c>
      <c r="K233" s="3">
        <v>-0.16491273092348754</v>
      </c>
    </row>
    <row r="234" spans="1:11" ht="15.6" x14ac:dyDescent="0.3">
      <c r="A234" s="4" t="s">
        <v>7</v>
      </c>
      <c r="B234" s="3">
        <f t="shared" si="27"/>
        <v>0.9984665953512657</v>
      </c>
      <c r="C234" s="3">
        <f t="shared" si="24"/>
        <v>1.02091305877135</v>
      </c>
      <c r="D234" s="3">
        <f t="shared" si="25"/>
        <v>1.0287130233841846</v>
      </c>
      <c r="E234" s="3">
        <f t="shared" si="26"/>
        <v>1.0325451356526787</v>
      </c>
      <c r="F234" s="3">
        <f>1</f>
        <v>1</v>
      </c>
      <c r="G234" s="4" t="s">
        <v>6</v>
      </c>
      <c r="H234" s="3">
        <v>-8.2571445289114739E-2</v>
      </c>
      <c r="I234" s="3">
        <v>-0.10891194781651921</v>
      </c>
      <c r="J234" s="3">
        <v>-2.445207947364457E-2</v>
      </c>
      <c r="K234" s="3">
        <v>-7.9824901161301351E-2</v>
      </c>
    </row>
    <row r="235" spans="1:11" ht="15.6" x14ac:dyDescent="0.3">
      <c r="A235" s="4" t="s">
        <v>6</v>
      </c>
      <c r="B235" s="3">
        <f t="shared" si="27"/>
        <v>1.1920960310380284</v>
      </c>
      <c r="C235" s="3">
        <f t="shared" si="24"/>
        <v>1.1600727995891607</v>
      </c>
      <c r="D235" s="3">
        <f t="shared" si="25"/>
        <v>1.1474643961367894</v>
      </c>
      <c r="E235" s="3">
        <f t="shared" si="26"/>
        <v>1.1176329654148649</v>
      </c>
      <c r="F235" s="3">
        <f>1</f>
        <v>1</v>
      </c>
      <c r="G235" s="4" t="s">
        <v>5</v>
      </c>
      <c r="H235" s="3">
        <v>-0.29386311483823324</v>
      </c>
      <c r="I235" s="3">
        <v>-0.23033704487484763</v>
      </c>
      <c r="J235" s="3">
        <v>-0.12845752789692133</v>
      </c>
      <c r="K235" s="3">
        <v>-0.18097878855237448</v>
      </c>
    </row>
    <row r="236" spans="1:11" ht="15.6" x14ac:dyDescent="0.3">
      <c r="A236" s="4" t="s">
        <v>5</v>
      </c>
      <c r="B236" s="3">
        <f t="shared" si="27"/>
        <v>0.98080436148890981</v>
      </c>
      <c r="C236" s="3">
        <f t="shared" si="24"/>
        <v>1.0386477025308323</v>
      </c>
      <c r="D236" s="3">
        <f t="shared" si="25"/>
        <v>1.0434589477135126</v>
      </c>
      <c r="E236" s="3">
        <f t="shared" si="26"/>
        <v>1.0164790780237918</v>
      </c>
      <c r="F236" s="3">
        <f>1</f>
        <v>1</v>
      </c>
      <c r="G236" s="4" t="s">
        <v>4</v>
      </c>
      <c r="H236" s="3">
        <v>-0.41653259168089901</v>
      </c>
      <c r="I236" s="3">
        <v>-0.37976926569139896</v>
      </c>
      <c r="J236" s="3">
        <v>-0.26620415500417843</v>
      </c>
      <c r="K236" s="3">
        <v>-0.2781522114272254</v>
      </c>
    </row>
    <row r="237" spans="1:11" ht="15.6" x14ac:dyDescent="0.3">
      <c r="A237" s="4" t="s">
        <v>4</v>
      </c>
      <c r="B237" s="3">
        <f t="shared" si="27"/>
        <v>0.85813488464624399</v>
      </c>
      <c r="C237" s="3">
        <f t="shared" si="24"/>
        <v>0.889215481714281</v>
      </c>
      <c r="D237" s="3">
        <f t="shared" si="25"/>
        <v>0.90571232060625539</v>
      </c>
      <c r="E237" s="3">
        <f t="shared" si="26"/>
        <v>0.91930565514894069</v>
      </c>
      <c r="F237" s="3">
        <f>1</f>
        <v>1</v>
      </c>
      <c r="G237" s="4" t="s">
        <v>3</v>
      </c>
      <c r="H237" s="3">
        <v>-0.50751484687641102</v>
      </c>
      <c r="I237" s="3">
        <v>-0.48565989136974308</v>
      </c>
      <c r="J237" s="3">
        <v>-0.36337276475846875</v>
      </c>
      <c r="K237" s="3">
        <v>-0.40011705715819729</v>
      </c>
    </row>
    <row r="238" spans="1:11" ht="15.6" x14ac:dyDescent="0.3">
      <c r="A238" s="4" t="s">
        <v>3</v>
      </c>
      <c r="B238" s="3">
        <f t="shared" si="27"/>
        <v>0.76715262945073204</v>
      </c>
      <c r="C238" s="3">
        <f t="shared" si="24"/>
        <v>0.78332485603593682</v>
      </c>
      <c r="D238" s="3">
        <f t="shared" si="25"/>
        <v>0.80854371085196508</v>
      </c>
      <c r="E238" s="3">
        <f t="shared" si="26"/>
        <v>0.79734080941796881</v>
      </c>
      <c r="F238" s="3">
        <f>1</f>
        <v>1</v>
      </c>
      <c r="G238" s="4" t="s">
        <v>2</v>
      </c>
      <c r="H238" s="3">
        <v>-0.58716561922985322</v>
      </c>
      <c r="I238" s="3">
        <v>-0.58914588160349157</v>
      </c>
      <c r="J238" s="3">
        <v>-0.41251686324034698</v>
      </c>
      <c r="K238" s="3">
        <v>-0.48913922499285645</v>
      </c>
    </row>
    <row r="239" spans="1:11" ht="15.6" x14ac:dyDescent="0.3">
      <c r="A239" s="4" t="s">
        <v>2</v>
      </c>
      <c r="B239" s="3">
        <f t="shared" si="27"/>
        <v>0.68750185709728984</v>
      </c>
      <c r="C239" s="3">
        <f t="shared" si="24"/>
        <v>0.67983886580218833</v>
      </c>
      <c r="D239" s="3">
        <f t="shared" si="25"/>
        <v>0.75939961237008691</v>
      </c>
      <c r="E239" s="3">
        <f t="shared" si="26"/>
        <v>0.7083186415833097</v>
      </c>
      <c r="F239" s="3">
        <f>1</f>
        <v>1</v>
      </c>
      <c r="G239" s="4" t="s">
        <v>1</v>
      </c>
      <c r="H239" s="3">
        <v>-0.65832392783709659</v>
      </c>
      <c r="I239" s="3">
        <v>-0.88682681384396711</v>
      </c>
      <c r="J239" s="3">
        <v>-0.54613656761264484</v>
      </c>
      <c r="K239" s="3">
        <v>-0.57627921686051398</v>
      </c>
    </row>
    <row r="240" spans="1:11" ht="15.6" x14ac:dyDescent="0.3">
      <c r="A240" s="4" t="s">
        <v>1</v>
      </c>
      <c r="B240" s="3">
        <f t="shared" si="27"/>
        <v>0.61634354849004647</v>
      </c>
      <c r="C240" s="3">
        <f t="shared" si="24"/>
        <v>0.38215793356171279</v>
      </c>
      <c r="D240" s="3">
        <f t="shared" si="25"/>
        <v>0.62577990799778904</v>
      </c>
      <c r="E240" s="3">
        <f t="shared" si="26"/>
        <v>0.62117864971565218</v>
      </c>
      <c r="F240" s="3">
        <f>1</f>
        <v>1</v>
      </c>
      <c r="G240" s="4" t="s">
        <v>0</v>
      </c>
      <c r="H240" s="3">
        <v>-0.92855362973154387</v>
      </c>
      <c r="I240" s="3">
        <v>-1.3032158829189306</v>
      </c>
      <c r="J240" s="3">
        <v>-0.8421643484950263</v>
      </c>
      <c r="K240" s="3">
        <v>-0.98518591894158514</v>
      </c>
    </row>
    <row r="241" spans="1:6" ht="15.6" x14ac:dyDescent="0.3">
      <c r="A241" s="4" t="s">
        <v>0</v>
      </c>
      <c r="B241" s="3">
        <f t="shared" si="27"/>
        <v>0.34611384659559918</v>
      </c>
      <c r="C241" s="3">
        <f>MAX(C$230+I240,0.1)</f>
        <v>0.1</v>
      </c>
      <c r="D241" s="3">
        <f t="shared" si="25"/>
        <v>0.32975212711540758</v>
      </c>
      <c r="E241" s="3">
        <f t="shared" si="26"/>
        <v>0.21227194763458102</v>
      </c>
      <c r="F241" s="3">
        <f>1</f>
        <v>1</v>
      </c>
    </row>
  </sheetData>
  <mergeCells count="32">
    <mergeCell ref="B168:E168"/>
    <mergeCell ref="H168:K168"/>
    <mergeCell ref="B183:E183"/>
    <mergeCell ref="H183:K183"/>
    <mergeCell ref="B153:E153"/>
    <mergeCell ref="H153:K153"/>
    <mergeCell ref="B3:E3"/>
    <mergeCell ref="H3:K3"/>
    <mergeCell ref="B18:E18"/>
    <mergeCell ref="H18:K18"/>
    <mergeCell ref="B33:E33"/>
    <mergeCell ref="H33:K33"/>
    <mergeCell ref="B48:E48"/>
    <mergeCell ref="H48:K48"/>
    <mergeCell ref="B63:E63"/>
    <mergeCell ref="H63:K63"/>
    <mergeCell ref="B78:E78"/>
    <mergeCell ref="H78:K78"/>
    <mergeCell ref="B138:E138"/>
    <mergeCell ref="H138:K138"/>
    <mergeCell ref="B93:E93"/>
    <mergeCell ref="H93:K93"/>
    <mergeCell ref="B108:E108"/>
    <mergeCell ref="H108:K108"/>
    <mergeCell ref="B123:E123"/>
    <mergeCell ref="H123:K123"/>
    <mergeCell ref="B198:E198"/>
    <mergeCell ref="H198:K198"/>
    <mergeCell ref="B213:E213"/>
    <mergeCell ref="H213:K213"/>
    <mergeCell ref="B228:E228"/>
    <mergeCell ref="H228:K2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13</vt:i4>
      </vt:variant>
    </vt:vector>
  </HeadingPairs>
  <TitlesOfParts>
    <vt:vector size="21" baseType="lpstr">
      <vt:lpstr>ReadMe</vt:lpstr>
      <vt:lpstr>DataC1</vt:lpstr>
      <vt:lpstr>DataC2</vt:lpstr>
      <vt:lpstr>DataC3</vt:lpstr>
      <vt:lpstr>DataC4</vt:lpstr>
      <vt:lpstr>DataC5</vt:lpstr>
      <vt:lpstr>DataC6</vt:lpstr>
      <vt:lpstr>DataC7</vt:lpstr>
      <vt:lpstr>C1</vt:lpstr>
      <vt:lpstr>C2</vt:lpstr>
      <vt:lpstr>C3</vt:lpstr>
      <vt:lpstr>C4</vt:lpstr>
      <vt:lpstr>C5</vt:lpstr>
      <vt:lpstr>C6a</vt:lpstr>
      <vt:lpstr>C6b</vt:lpstr>
      <vt:lpstr>C6c</vt:lpstr>
      <vt:lpstr>C6d</vt:lpstr>
      <vt:lpstr>C7a</vt:lpstr>
      <vt:lpstr>C7b</vt:lpstr>
      <vt:lpstr>C7c</vt:lpstr>
      <vt:lpstr>C7d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2024-06-17T12:46:32Z</dcterms:created>
  <dcterms:modified xsi:type="dcterms:W3CDTF">2024-06-20T09:48:29Z</dcterms:modified>
</cp:coreProperties>
</file>