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omasblanchet/Dropbox/W2ID/Methodology/DINAGuidelines-V2/DINA Guidelines Appendix/Chapter 3/"/>
    </mc:Choice>
  </mc:AlternateContent>
  <xr:revisionPtr revIDLastSave="0" documentId="13_ncr:1_{D9DC628A-3C9F-4D4C-A807-F74E27CAC2BB}" xr6:coauthVersionLast="45" xr6:coauthVersionMax="45" xr10:uidLastSave="{00000000-0000-0000-0000-000000000000}"/>
  <bookViews>
    <workbookView xWindow="2620" yWindow="-21140" windowWidth="26440" windowHeight="15440" firstSheet="2" activeTab="8" xr2:uid="{A2044C2B-31DA-6643-A638-664BFC144347}"/>
  </bookViews>
  <sheets>
    <sheet name="Net Personal Wealth" sheetId="10" r:id="rId1"/>
    <sheet name="Net Nonprofit Wealth" sheetId="13" r:id="rId2"/>
    <sheet name="Personal Rates of Return" sheetId="14" r:id="rId3"/>
    <sheet name="Financial Rates of Return" sheetId="15" r:id="rId4"/>
    <sheet name="Net Private Wealth" sheetId="16" r:id="rId5"/>
    <sheet name="Net Public Wealth" sheetId="17" r:id="rId6"/>
    <sheet name="Book Value of Corporations" sheetId="18" r:id="rId7"/>
    <sheet name="Combined Balance Sheets" sheetId="12" r:id="rId8"/>
    <sheet name="2008 SNA Annex 2" sheetId="1" r:id="rId9"/>
    <sheet name="INSEE TIEA 2018" sheetId="11" r:id="rId10"/>
  </sheets>
  <externalReferences>
    <externalReference r:id="rId11"/>
  </externalReferences>
  <definedNames>
    <definedName name="ea_flux">#REF!</definedName>
    <definedName name="Equilibre">#REF!</definedName>
    <definedName name="PIB">#REF!</definedName>
    <definedName name="ressources">#REF!</definedName>
    <definedName name="rpflux">#REF!</definedName>
    <definedName name="rptof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" i="18" l="1"/>
  <c r="C13" i="18"/>
  <c r="C12" i="18"/>
  <c r="C11" i="18"/>
  <c r="C10" i="18"/>
  <c r="C8" i="18"/>
  <c r="C6" i="18" s="1"/>
  <c r="C7" i="18"/>
  <c r="C5" i="18"/>
  <c r="C4" i="18"/>
  <c r="C13" i="17"/>
  <c r="C12" i="17"/>
  <c r="C11" i="17"/>
  <c r="C10" i="17"/>
  <c r="C8" i="17"/>
  <c r="C6" i="17" s="1"/>
  <c r="C7" i="17"/>
  <c r="C5" i="17"/>
  <c r="C4" i="17"/>
  <c r="C3" i="17" s="1"/>
  <c r="C4" i="10"/>
  <c r="C5" i="10"/>
  <c r="C7" i="10"/>
  <c r="C8" i="10"/>
  <c r="C10" i="10"/>
  <c r="C10" i="16" s="1"/>
  <c r="C11" i="10"/>
  <c r="C12" i="10"/>
  <c r="C11" i="16"/>
  <c r="C12" i="16"/>
  <c r="C4" i="16"/>
  <c r="C5" i="16"/>
  <c r="C7" i="16"/>
  <c r="C8" i="16"/>
  <c r="C13" i="16"/>
  <c r="C9" i="18" l="1"/>
  <c r="C3" i="18"/>
  <c r="C2" i="18" s="1"/>
  <c r="C9" i="17"/>
  <c r="C2" i="17"/>
  <c r="D12" i="15"/>
  <c r="D13" i="15"/>
  <c r="D11" i="15"/>
  <c r="D9" i="15"/>
  <c r="D8" i="15"/>
  <c r="D5" i="15"/>
  <c r="D4" i="15"/>
  <c r="D3" i="15"/>
  <c r="D7" i="15" s="1"/>
  <c r="E12" i="15"/>
  <c r="E11" i="15"/>
  <c r="E13" i="15"/>
  <c r="E9" i="15"/>
  <c r="E8" i="15"/>
  <c r="E7" i="15"/>
  <c r="E5" i="15"/>
  <c r="E4" i="15"/>
  <c r="E3" i="15"/>
  <c r="D5" i="14"/>
  <c r="F5" i="14" s="1"/>
  <c r="D4" i="14"/>
  <c r="D3" i="14"/>
  <c r="D2" i="14"/>
  <c r="E5" i="14"/>
  <c r="C1" i="18" l="1"/>
  <c r="C14" i="18" s="1"/>
  <c r="C1" i="17"/>
  <c r="C14" i="17" s="1"/>
  <c r="F5" i="15"/>
  <c r="F7" i="15"/>
  <c r="F4" i="15"/>
  <c r="F13" i="15"/>
  <c r="F3" i="15"/>
  <c r="F8" i="15"/>
  <c r="F9" i="15"/>
  <c r="F11" i="15"/>
  <c r="F12" i="15"/>
  <c r="C13" i="13" l="1"/>
  <c r="C12" i="13"/>
  <c r="C11" i="13"/>
  <c r="C10" i="13"/>
  <c r="C8" i="13"/>
  <c r="C7" i="13"/>
  <c r="C5" i="13"/>
  <c r="C4" i="13"/>
  <c r="C9" i="13" l="1"/>
  <c r="C6" i="13"/>
  <c r="C3" i="13"/>
  <c r="C2" i="13" s="1"/>
  <c r="C13" i="10"/>
  <c r="C9" i="10"/>
  <c r="C3" i="10"/>
  <c r="C6" i="10"/>
  <c r="I17" i="12"/>
  <c r="I18" i="12"/>
  <c r="I19" i="12"/>
  <c r="I20" i="12"/>
  <c r="I21" i="12"/>
  <c r="I22" i="12"/>
  <c r="I23" i="12"/>
  <c r="I16" i="12"/>
  <c r="E16" i="12"/>
  <c r="F16" i="12"/>
  <c r="G16" i="12"/>
  <c r="H16" i="12"/>
  <c r="E17" i="12"/>
  <c r="F17" i="12"/>
  <c r="G17" i="12"/>
  <c r="H17" i="12"/>
  <c r="E18" i="12"/>
  <c r="F18" i="12"/>
  <c r="G18" i="12"/>
  <c r="H18" i="12"/>
  <c r="E19" i="12"/>
  <c r="F19" i="12"/>
  <c r="G19" i="12"/>
  <c r="H19" i="12"/>
  <c r="E20" i="12"/>
  <c r="F20" i="12"/>
  <c r="G20" i="12"/>
  <c r="H20" i="12"/>
  <c r="E21" i="12"/>
  <c r="F21" i="12"/>
  <c r="G21" i="12"/>
  <c r="H21" i="12"/>
  <c r="E22" i="12"/>
  <c r="F22" i="12"/>
  <c r="G22" i="12"/>
  <c r="H22" i="12"/>
  <c r="E23" i="12"/>
  <c r="F23" i="12"/>
  <c r="G23" i="12"/>
  <c r="H23" i="12"/>
  <c r="D17" i="12"/>
  <c r="D18" i="12"/>
  <c r="D19" i="12"/>
  <c r="D20" i="12"/>
  <c r="D21" i="12"/>
  <c r="D22" i="12"/>
  <c r="D23" i="12"/>
  <c r="D16" i="12"/>
  <c r="E6" i="12"/>
  <c r="F6" i="12"/>
  <c r="G6" i="12"/>
  <c r="H6" i="12"/>
  <c r="E7" i="12"/>
  <c r="F7" i="12"/>
  <c r="G7" i="12"/>
  <c r="H7" i="12"/>
  <c r="E8" i="12"/>
  <c r="F8" i="12"/>
  <c r="G8" i="12"/>
  <c r="H8" i="12"/>
  <c r="E9" i="12"/>
  <c r="F9" i="12"/>
  <c r="G9" i="12"/>
  <c r="H9" i="12"/>
  <c r="E10" i="12"/>
  <c r="F10" i="12"/>
  <c r="G10" i="12"/>
  <c r="H10" i="12"/>
  <c r="E11" i="12"/>
  <c r="F11" i="12"/>
  <c r="G11" i="12"/>
  <c r="H11" i="12"/>
  <c r="D7" i="12"/>
  <c r="D8" i="12"/>
  <c r="D9" i="12"/>
  <c r="D10" i="12"/>
  <c r="I10" i="12" s="1"/>
  <c r="D11" i="12"/>
  <c r="D6" i="12"/>
  <c r="C6" i="16" l="1"/>
  <c r="E3" i="14"/>
  <c r="F3" i="14" s="1"/>
  <c r="C3" i="16"/>
  <c r="E2" i="14"/>
  <c r="F2" i="14" s="1"/>
  <c r="C2" i="10"/>
  <c r="C9" i="16"/>
  <c r="E4" i="14"/>
  <c r="F4" i="14" s="1"/>
  <c r="C1" i="13"/>
  <c r="C14" i="13" s="1"/>
  <c r="I6" i="12"/>
  <c r="I11" i="12"/>
  <c r="I8" i="12"/>
  <c r="I7" i="12"/>
  <c r="I9" i="12"/>
  <c r="C2" i="16" l="1"/>
  <c r="C1" i="10"/>
  <c r="C1" i="16" l="1"/>
  <c r="C14" i="10"/>
  <c r="C14" i="16" s="1"/>
</calcChain>
</file>

<file path=xl/sharedStrings.xml><?xml version="1.0" encoding="utf-8"?>
<sst xmlns="http://schemas.openxmlformats.org/spreadsheetml/2006/main" count="4137" uniqueCount="893">
  <si>
    <t>Production account</t>
  </si>
  <si>
    <t>Uses</t>
  </si>
  <si>
    <t>Resources</t>
  </si>
  <si>
    <t>S11</t>
  </si>
  <si>
    <t>S12</t>
  </si>
  <si>
    <t>S13</t>
  </si>
  <si>
    <t>S14</t>
  </si>
  <si>
    <t>S15</t>
  </si>
  <si>
    <t>S1</t>
  </si>
  <si>
    <t>S2</t>
  </si>
  <si>
    <t>Code</t>
  </si>
  <si>
    <t>Transactions and balancing items</t>
  </si>
  <si>
    <t>Non-financial corporations</t>
  </si>
  <si>
    <t>Financial corporations</t>
  </si>
  <si>
    <t>General government</t>
  </si>
  <si>
    <t>Households</t>
  </si>
  <si>
    <t>NPISHs</t>
  </si>
  <si>
    <t>Total economy</t>
  </si>
  <si>
    <t>Rest of the world</t>
  </si>
  <si>
    <t>Goods and services</t>
  </si>
  <si>
    <t>Total</t>
  </si>
  <si>
    <t>check</t>
  </si>
  <si>
    <t>P7</t>
  </si>
  <si>
    <t>Imports of goods and services</t>
  </si>
  <si>
    <t>P71</t>
  </si>
  <si>
    <t xml:space="preserve">Imports of goods </t>
  </si>
  <si>
    <t>P72</t>
  </si>
  <si>
    <t>Imports of services</t>
  </si>
  <si>
    <t>P6</t>
  </si>
  <si>
    <t>Exports of goods and services</t>
  </si>
  <si>
    <t>P61</t>
  </si>
  <si>
    <t>Exports of goods</t>
  </si>
  <si>
    <t>P62</t>
  </si>
  <si>
    <t>Exports of services</t>
  </si>
  <si>
    <t>P1</t>
  </si>
  <si>
    <t xml:space="preserve">Output   </t>
  </si>
  <si>
    <t>P11</t>
  </si>
  <si>
    <t>Market output</t>
  </si>
  <si>
    <t>P12</t>
  </si>
  <si>
    <t>Output for own final use</t>
  </si>
  <si>
    <t>P13</t>
  </si>
  <si>
    <t>Non-market output</t>
  </si>
  <si>
    <t>P2</t>
  </si>
  <si>
    <t>Intermediate consumption</t>
  </si>
  <si>
    <t>D21</t>
  </si>
  <si>
    <t xml:space="preserve">Taxes  on products  </t>
  </si>
  <si>
    <t>D31</t>
  </si>
  <si>
    <t>Subsidies on products (-)</t>
  </si>
  <si>
    <t>B1g</t>
  </si>
  <si>
    <t>Value added, gross / Gross domestic product</t>
  </si>
  <si>
    <t>P51c</t>
  </si>
  <si>
    <t>Consumption of fixed capital</t>
  </si>
  <si>
    <t>B1n</t>
  </si>
  <si>
    <t>Value added, net / Net domestic product</t>
  </si>
  <si>
    <t>B11</t>
  </si>
  <si>
    <t>External balance of goods and services</t>
  </si>
  <si>
    <t>Generation of income account</t>
  </si>
  <si>
    <t>D1</t>
  </si>
  <si>
    <t>Compensation of employees</t>
  </si>
  <si>
    <t>D11</t>
  </si>
  <si>
    <t>Wages and salaries</t>
  </si>
  <si>
    <t>D12</t>
  </si>
  <si>
    <t>Employers’ social contributions</t>
  </si>
  <si>
    <t>D121</t>
  </si>
  <si>
    <t>Employers’ actual social contributions</t>
  </si>
  <si>
    <t>D1211</t>
  </si>
  <si>
    <t>Employers' actual pension contributions</t>
  </si>
  <si>
    <t>D1212</t>
  </si>
  <si>
    <t>Employers' actual non-pension contributions</t>
  </si>
  <si>
    <t>D122</t>
  </si>
  <si>
    <t>Employers’ imputed social contributions</t>
  </si>
  <si>
    <t>D1221</t>
  </si>
  <si>
    <t>Employers' imputed pension contributions</t>
  </si>
  <si>
    <t>D1222</t>
  </si>
  <si>
    <t>Employers' imputed non-pension contributions</t>
  </si>
  <si>
    <t>D2</t>
  </si>
  <si>
    <t>Taxes on production and imports</t>
  </si>
  <si>
    <t>Taxes on products</t>
  </si>
  <si>
    <t>D211</t>
  </si>
  <si>
    <t>Value added type taxes (VAT)</t>
  </si>
  <si>
    <t>D212</t>
  </si>
  <si>
    <t>Taxes and duties on imports excluding VAT</t>
  </si>
  <si>
    <t>D2121</t>
  </si>
  <si>
    <t>Import duties</t>
  </si>
  <si>
    <t>D2122</t>
  </si>
  <si>
    <t>Taxes on imports excluding VAT and duties</t>
  </si>
  <si>
    <t>D213</t>
  </si>
  <si>
    <t>Export taxes</t>
  </si>
  <si>
    <t>D214</t>
  </si>
  <si>
    <t xml:space="preserve">Taxes on products except VAT, import and export taxes </t>
  </si>
  <si>
    <t>D29</t>
  </si>
  <si>
    <t>Other taxes on production</t>
  </si>
  <si>
    <t>D3</t>
  </si>
  <si>
    <t>Subsidies</t>
  </si>
  <si>
    <t xml:space="preserve">Subsidies on products </t>
  </si>
  <si>
    <t>D311</t>
  </si>
  <si>
    <t>Import subsidies</t>
  </si>
  <si>
    <t>D312</t>
  </si>
  <si>
    <t>Export subsidies</t>
  </si>
  <si>
    <t>D319</t>
  </si>
  <si>
    <t>Other subsidies on products</t>
  </si>
  <si>
    <t>D39</t>
  </si>
  <si>
    <t>Other subsidies on production</t>
  </si>
  <si>
    <t>B2g</t>
  </si>
  <si>
    <t>Operating surplus, gross</t>
  </si>
  <si>
    <t>B3g</t>
  </si>
  <si>
    <t>Mixed income, gross</t>
  </si>
  <si>
    <t>P51c1</t>
  </si>
  <si>
    <t>Consumption of fixed capital on gross operating surplus</t>
  </si>
  <si>
    <t>P51c2</t>
  </si>
  <si>
    <t>Consumption of fixed capital on gross mixed income</t>
  </si>
  <si>
    <t>B2n</t>
  </si>
  <si>
    <t>Operating surplus, net</t>
  </si>
  <si>
    <t>B3n</t>
  </si>
  <si>
    <t>Mixed income, net</t>
  </si>
  <si>
    <t>Allocation of primary income account</t>
  </si>
  <si>
    <t>D4</t>
  </si>
  <si>
    <t>Property income</t>
  </si>
  <si>
    <t>D41</t>
  </si>
  <si>
    <t>Interest</t>
  </si>
  <si>
    <t>D42</t>
  </si>
  <si>
    <t>Distributed income of corporations</t>
  </si>
  <si>
    <t>D421</t>
  </si>
  <si>
    <t>Dividends</t>
  </si>
  <si>
    <t>D422</t>
  </si>
  <si>
    <t>Withdrawals from income of quasi-corporations</t>
  </si>
  <si>
    <t>D43</t>
  </si>
  <si>
    <t xml:space="preserve">Reinvested earnings on foreign direct investment </t>
  </si>
  <si>
    <t>D44</t>
  </si>
  <si>
    <t>Investment income disbursements</t>
  </si>
  <si>
    <t>D441</t>
  </si>
  <si>
    <t>Investment income attributable to insurance policy holders</t>
  </si>
  <si>
    <t>D442</t>
  </si>
  <si>
    <t>Investment income payable on pension entitlements</t>
  </si>
  <si>
    <t>D443</t>
  </si>
  <si>
    <t xml:space="preserve">Investment income attributable to collective investment funds share holders </t>
  </si>
  <si>
    <t>D45</t>
  </si>
  <si>
    <t>Rent</t>
  </si>
  <si>
    <t>B5g</t>
  </si>
  <si>
    <t>Balance of primary incomes, gross / National income, gross</t>
  </si>
  <si>
    <t>B5n</t>
  </si>
  <si>
    <t>Balance of primary income, net / National income, net</t>
  </si>
  <si>
    <t>Entrepreneurial account</t>
  </si>
  <si>
    <t>B4g</t>
  </si>
  <si>
    <t>Entrepreneurial income, gross</t>
  </si>
  <si>
    <t>B4n</t>
  </si>
  <si>
    <t>Entrepreneurial income, net</t>
  </si>
  <si>
    <t>Allocation of other primary income account</t>
  </si>
  <si>
    <t xml:space="preserve">      Employers’ actual social contributions</t>
  </si>
  <si>
    <t xml:space="preserve">      Employers’ imputed social contributions</t>
  </si>
  <si>
    <t>Secondary distribution of income account</t>
  </si>
  <si>
    <t>Current transfers</t>
  </si>
  <si>
    <t>D5</t>
  </si>
  <si>
    <t>Current taxes on income, wealth, etc.</t>
  </si>
  <si>
    <t>D51</t>
  </si>
  <si>
    <t xml:space="preserve">   Taxes on income</t>
  </si>
  <si>
    <t>20</t>
  </si>
  <si>
    <t>7</t>
  </si>
  <si>
    <t>176</t>
  </si>
  <si>
    <t>1</t>
  </si>
  <si>
    <t>D59</t>
  </si>
  <si>
    <t xml:space="preserve">   Other current taxes</t>
  </si>
  <si>
    <t>4</t>
  </si>
  <si>
    <t>3</t>
  </si>
  <si>
    <t>2</t>
  </si>
  <si>
    <t>D61</t>
  </si>
  <si>
    <t>Net social contributions</t>
  </si>
  <si>
    <t>D611</t>
  </si>
  <si>
    <t xml:space="preserve">     Employers’ actual social contributions</t>
  </si>
  <si>
    <t>D6111</t>
  </si>
  <si>
    <t>D6112</t>
  </si>
  <si>
    <t>D612</t>
  </si>
  <si>
    <t xml:space="preserve"> Employers' imputed social contributions</t>
  </si>
  <si>
    <t xml:space="preserve">   Employers' imputed social contributions</t>
  </si>
  <si>
    <t>D6121</t>
  </si>
  <si>
    <t>D6122</t>
  </si>
  <si>
    <t>D613</t>
  </si>
  <si>
    <t>Households' actual social contributions</t>
  </si>
  <si>
    <t>D6131</t>
  </si>
  <si>
    <t>Households' actual pension contributions</t>
  </si>
  <si>
    <t>D6132</t>
  </si>
  <si>
    <t>Households' actual non-pension contributions</t>
  </si>
  <si>
    <t>D614</t>
  </si>
  <si>
    <t>Households' social contributions supplements</t>
  </si>
  <si>
    <t>D6141</t>
  </si>
  <si>
    <t>Households' pension contribution supplements</t>
  </si>
  <si>
    <t>D6142</t>
  </si>
  <si>
    <t>Households' non-pension contribution supplements</t>
  </si>
  <si>
    <t>Social insurance scheme service charges</t>
  </si>
  <si>
    <t>D62</t>
  </si>
  <si>
    <t>Social benefits other than social transfers in kind</t>
  </si>
  <si>
    <t>D621</t>
  </si>
  <si>
    <t>Social security benefits in cash</t>
  </si>
  <si>
    <t>D6211</t>
  </si>
  <si>
    <t>Social security pension benefits</t>
  </si>
  <si>
    <t>D6212</t>
  </si>
  <si>
    <t>Social security non-pension benefits in cash</t>
  </si>
  <si>
    <t>D622</t>
  </si>
  <si>
    <t>Other social insurance benefits</t>
  </si>
  <si>
    <t>D6221</t>
  </si>
  <si>
    <t>Other social insurance pension benefits</t>
  </si>
  <si>
    <t>D6222</t>
  </si>
  <si>
    <t>Other social insurance non-pension benefits</t>
  </si>
  <si>
    <t>D623</t>
  </si>
  <si>
    <t>Social assistance benefits in cash</t>
  </si>
  <si>
    <t>52</t>
  </si>
  <si>
    <t>D7</t>
  </si>
  <si>
    <t>Other current transfers</t>
  </si>
  <si>
    <t>D71</t>
  </si>
  <si>
    <t xml:space="preserve">Net non-life insurance premiums </t>
  </si>
  <si>
    <t>D711</t>
  </si>
  <si>
    <t>Net non-life direct insurance premiums</t>
  </si>
  <si>
    <t>D712</t>
  </si>
  <si>
    <t>Net non-life reinsurance premiums</t>
  </si>
  <si>
    <t>D72</t>
  </si>
  <si>
    <t>Non-life insurance claims</t>
  </si>
  <si>
    <t>D721</t>
  </si>
  <si>
    <t>Non-life direct insurance claims</t>
  </si>
  <si>
    <t>D722</t>
  </si>
  <si>
    <t>Non-life reinsurance claims</t>
  </si>
  <si>
    <t>D73</t>
  </si>
  <si>
    <t>Current transfers within general government</t>
  </si>
  <si>
    <t>96</t>
  </si>
  <si>
    <t>D74</t>
  </si>
  <si>
    <t>Current international cooperation</t>
  </si>
  <si>
    <t>31</t>
  </si>
  <si>
    <t>D75</t>
  </si>
  <si>
    <t>Miscellaneous current transfers</t>
  </si>
  <si>
    <t>D751</t>
  </si>
  <si>
    <t>Current transfers to NPISHs</t>
  </si>
  <si>
    <t>D752</t>
  </si>
  <si>
    <t>Current transfers between resident and non-resident  households</t>
  </si>
  <si>
    <t>D759</t>
  </si>
  <si>
    <t>Other miscellaneous current transfers</t>
  </si>
  <si>
    <t>B6g</t>
  </si>
  <si>
    <t>Disposable income, gross</t>
  </si>
  <si>
    <t>B6n</t>
  </si>
  <si>
    <t>Disposable income, net</t>
  </si>
  <si>
    <t>Use of disposable income account</t>
  </si>
  <si>
    <t>P3</t>
  </si>
  <si>
    <t>Final consumption expenditure</t>
  </si>
  <si>
    <t>P31</t>
  </si>
  <si>
    <t xml:space="preserve">   Individual consumption expenditure</t>
  </si>
  <si>
    <t>P32</t>
  </si>
  <si>
    <t xml:space="preserve">   Collective consumption expenditure</t>
  </si>
  <si>
    <t>D8</t>
  </si>
  <si>
    <t>Adjustment for the change in pension entitlements</t>
  </si>
  <si>
    <t>11</t>
  </si>
  <si>
    <t>0</t>
  </si>
  <si>
    <t>B8g</t>
  </si>
  <si>
    <t>Saving, gross</t>
  </si>
  <si>
    <t>B8n</t>
  </si>
  <si>
    <t>Saving, net</t>
  </si>
  <si>
    <t>B12</t>
  </si>
  <si>
    <t>Current external balance</t>
  </si>
  <si>
    <t>Redistribution of income in kind account</t>
  </si>
  <si>
    <t>D63</t>
  </si>
  <si>
    <t>Social transfers in kind</t>
  </si>
  <si>
    <t>D631</t>
  </si>
  <si>
    <t>Social transfers in kind - non-market production</t>
  </si>
  <si>
    <t>D632</t>
  </si>
  <si>
    <t xml:space="preserve">Social transfers in kind - purchased market production </t>
  </si>
  <si>
    <t>B7g</t>
  </si>
  <si>
    <t>Adjusted disposable income, gross</t>
  </si>
  <si>
    <t>B7n</t>
  </si>
  <si>
    <t>Adjusted disposable income, net</t>
  </si>
  <si>
    <t>Use of adjusted disposable income account</t>
  </si>
  <si>
    <t>P4</t>
  </si>
  <si>
    <t>Actual final consumption</t>
  </si>
  <si>
    <t>P41</t>
  </si>
  <si>
    <t xml:space="preserve">   Actual individual consumption</t>
  </si>
  <si>
    <t>P42</t>
  </si>
  <si>
    <t xml:space="preserve">   Actual collective consumption</t>
  </si>
  <si>
    <t>Capital account</t>
  </si>
  <si>
    <t>Changes in assets</t>
  </si>
  <si>
    <t xml:space="preserve">                 Changes in liabilities and net worth</t>
  </si>
  <si>
    <t>P5g</t>
  </si>
  <si>
    <t>Gross capital formation</t>
  </si>
  <si>
    <t>P5n</t>
  </si>
  <si>
    <t>Net capital formation</t>
  </si>
  <si>
    <t>P51g</t>
  </si>
  <si>
    <t>Gross fixed capital formation</t>
  </si>
  <si>
    <t>P511</t>
  </si>
  <si>
    <t>Acquisitions less disposals of  fixed assets</t>
  </si>
  <si>
    <t>P5111</t>
  </si>
  <si>
    <t>Acquisitions of new  fixed assets</t>
  </si>
  <si>
    <t>P5112</t>
  </si>
  <si>
    <t xml:space="preserve"> Acquisitions of existing  fixed assets</t>
  </si>
  <si>
    <t>P5113</t>
  </si>
  <si>
    <t xml:space="preserve"> Disposals of existing  fixed assets </t>
  </si>
  <si>
    <t>P512</t>
  </si>
  <si>
    <t>Costs of ownership transfer on non-produced assets</t>
  </si>
  <si>
    <t>17</t>
  </si>
  <si>
    <t xml:space="preserve">Consumption of fixed capital </t>
  </si>
  <si>
    <t>AN11</t>
  </si>
  <si>
    <t xml:space="preserve"> Gross fixed capital formation by type of asset</t>
  </si>
  <si>
    <t>AN111</t>
  </si>
  <si>
    <t>Dwellings</t>
  </si>
  <si>
    <t>AN112</t>
  </si>
  <si>
    <t>Other buildings and structures</t>
  </si>
  <si>
    <t>AN1121</t>
  </si>
  <si>
    <t xml:space="preserve"> Buildings other than dwellings</t>
  </si>
  <si>
    <t>AN1122</t>
  </si>
  <si>
    <t>Other structures</t>
  </si>
  <si>
    <t>AN1123</t>
  </si>
  <si>
    <t>Land improvements</t>
  </si>
  <si>
    <t>AN113</t>
  </si>
  <si>
    <t>Machinery and equipment</t>
  </si>
  <si>
    <t>AN1131</t>
  </si>
  <si>
    <t>Transport equipment</t>
  </si>
  <si>
    <t>AN1132</t>
  </si>
  <si>
    <t xml:space="preserve"> ICT equipment</t>
  </si>
  <si>
    <t>AN1139</t>
  </si>
  <si>
    <t>Other machinery and equipment</t>
  </si>
  <si>
    <t>AN114</t>
  </si>
  <si>
    <t>Weapons systems</t>
  </si>
  <si>
    <t>AN115</t>
  </si>
  <si>
    <t>Cultivated biological resources</t>
  </si>
  <si>
    <t>AN1151</t>
  </si>
  <si>
    <t>Animal resources yielding repeat products</t>
  </si>
  <si>
    <t>AN1152</t>
  </si>
  <si>
    <t>Tree, crop and plant resources yielding repeat products</t>
  </si>
  <si>
    <t>AN116</t>
  </si>
  <si>
    <t>AN117</t>
  </si>
  <si>
    <t>Intellectual property products</t>
  </si>
  <si>
    <t>AN1171</t>
  </si>
  <si>
    <t xml:space="preserve">Research and development </t>
  </si>
  <si>
    <t>AN1172</t>
  </si>
  <si>
    <t>Mineral exploration and evaluation</t>
  </si>
  <si>
    <t>AN1173</t>
  </si>
  <si>
    <t>Computer software and databases</t>
  </si>
  <si>
    <t>AN11731</t>
  </si>
  <si>
    <t>Computer software</t>
  </si>
  <si>
    <t>AN11732</t>
  </si>
  <si>
    <t>Databases</t>
  </si>
  <si>
    <t>AN1174</t>
  </si>
  <si>
    <t>Entertainment, literary or artistic originals</t>
  </si>
  <si>
    <t>AN1179</t>
  </si>
  <si>
    <t>Other intellectual property products</t>
  </si>
  <si>
    <t>P52 AN12</t>
  </si>
  <si>
    <t>Changes in inventories</t>
  </si>
  <si>
    <t>AN121</t>
  </si>
  <si>
    <t>Materials and supplies</t>
  </si>
  <si>
    <t>AN122</t>
  </si>
  <si>
    <t>Work-in-progress</t>
  </si>
  <si>
    <t>AN1221</t>
  </si>
  <si>
    <t>Work-in-progress on cultivated biological assets</t>
  </si>
  <si>
    <t>AN1222</t>
  </si>
  <si>
    <t>Other work-in-progress</t>
  </si>
  <si>
    <t>AN123</t>
  </si>
  <si>
    <t>Finished goods</t>
  </si>
  <si>
    <t>AN124</t>
  </si>
  <si>
    <t>Military inventories</t>
  </si>
  <si>
    <t>AN125</t>
  </si>
  <si>
    <t>Goods for resale</t>
  </si>
  <si>
    <t>P53 AN13</t>
  </si>
  <si>
    <t>Acquisitions less disposals of valuables</t>
  </si>
  <si>
    <t>AN 131</t>
  </si>
  <si>
    <t>Precious metals and stones</t>
  </si>
  <si>
    <t>AN132</t>
  </si>
  <si>
    <t>Antiques and other art objects</t>
  </si>
  <si>
    <t>AN133</t>
  </si>
  <si>
    <t>Other valuables</t>
  </si>
  <si>
    <t>NP</t>
  </si>
  <si>
    <t>Acquisitions less disposals of non-produced assets</t>
  </si>
  <si>
    <t>NP1</t>
  </si>
  <si>
    <t xml:space="preserve">  Acquisitions less disposals of natural resources</t>
  </si>
  <si>
    <t>AN21</t>
  </si>
  <si>
    <t>Natural resources</t>
  </si>
  <si>
    <t>AN211</t>
  </si>
  <si>
    <t>Land</t>
  </si>
  <si>
    <t>AN212</t>
  </si>
  <si>
    <t>Mineral and energy reserves</t>
  </si>
  <si>
    <t>AN213</t>
  </si>
  <si>
    <t>Non-cultivated biological resources</t>
  </si>
  <si>
    <t>AN214</t>
  </si>
  <si>
    <t>Water resources</t>
  </si>
  <si>
    <t>AN215</t>
  </si>
  <si>
    <t>Other natural resources</t>
  </si>
  <si>
    <t>AN2151</t>
  </si>
  <si>
    <t>Radio spectra</t>
  </si>
  <si>
    <t>AN2159</t>
  </si>
  <si>
    <t>Other</t>
  </si>
  <si>
    <t>NP2</t>
  </si>
  <si>
    <t xml:space="preserve">  Acquisitions less disposals of contracts, leases and licences</t>
  </si>
  <si>
    <t>AN22</t>
  </si>
  <si>
    <t>Contracts, leases and licences</t>
  </si>
  <si>
    <t>AN221</t>
  </si>
  <si>
    <t>Marketable operating leases</t>
  </si>
  <si>
    <t>AN222</t>
  </si>
  <si>
    <t>Permits to use natural resources</t>
  </si>
  <si>
    <t>AN223</t>
  </si>
  <si>
    <t>Permits to undertake specific activities</t>
  </si>
  <si>
    <t>AN224</t>
  </si>
  <si>
    <t>Entitlement to future goods and services on an exclusive basis</t>
  </si>
  <si>
    <t>NP3   AN23</t>
  </si>
  <si>
    <t xml:space="preserve">   Purchases less sales of goodwill and marketing assets</t>
  </si>
  <si>
    <t>D9r</t>
  </si>
  <si>
    <t>Capital transfers, receivable</t>
  </si>
  <si>
    <t/>
  </si>
  <si>
    <t>D91r</t>
  </si>
  <si>
    <t xml:space="preserve">   Capital taxes, receivable</t>
  </si>
  <si>
    <t>D92r</t>
  </si>
  <si>
    <t xml:space="preserve">   Investment grants, receivable</t>
  </si>
  <si>
    <t>23</t>
  </si>
  <si>
    <t>D99r</t>
  </si>
  <si>
    <t xml:space="preserve">   Other capital transfers, receivable</t>
  </si>
  <si>
    <t>10</t>
  </si>
  <si>
    <t>D9p</t>
  </si>
  <si>
    <t xml:space="preserve">Capital transfers, payable </t>
  </si>
  <si>
    <t>D91p</t>
  </si>
  <si>
    <t xml:space="preserve">   Capital taxes,  payable </t>
  </si>
  <si>
    <t>D92p</t>
  </si>
  <si>
    <t xml:space="preserve">   Investment grants,  payable  </t>
  </si>
  <si>
    <t>D99p</t>
  </si>
  <si>
    <t xml:space="preserve">   Other capital transfers,  payable  </t>
  </si>
  <si>
    <t>B101</t>
  </si>
  <si>
    <t xml:space="preserve">Changes in net worth due to saving and capital transfers </t>
  </si>
  <si>
    <t>B9</t>
  </si>
  <si>
    <t>Net lending (+) / net borrowing (–)</t>
  </si>
  <si>
    <t>Financial account</t>
  </si>
  <si>
    <t>Net acquisition of financial assets</t>
  </si>
  <si>
    <t>Net acquisition of liabilities</t>
  </si>
  <si>
    <t>F1</t>
  </si>
  <si>
    <t xml:space="preserve">  Monetary gold and SDRs</t>
  </si>
  <si>
    <t>F11</t>
  </si>
  <si>
    <t>Monetary gold</t>
  </si>
  <si>
    <t>F12</t>
  </si>
  <si>
    <t>SDRs</t>
  </si>
  <si>
    <t>F2</t>
  </si>
  <si>
    <t xml:space="preserve">  Currency and deposits</t>
  </si>
  <si>
    <t>F21</t>
  </si>
  <si>
    <t>Currency</t>
  </si>
  <si>
    <t>5</t>
  </si>
  <si>
    <t>15</t>
  </si>
  <si>
    <t>F22</t>
  </si>
  <si>
    <t>Transferable deposits</t>
  </si>
  <si>
    <t>F221</t>
  </si>
  <si>
    <t>Interbank positions</t>
  </si>
  <si>
    <t>F229</t>
  </si>
  <si>
    <t>Other transferable deposits</t>
  </si>
  <si>
    <t>F29</t>
  </si>
  <si>
    <t>Other deposits</t>
  </si>
  <si>
    <t>6</t>
  </si>
  <si>
    <t>F3</t>
  </si>
  <si>
    <t xml:space="preserve">  Debt securities </t>
  </si>
  <si>
    <t>F31</t>
  </si>
  <si>
    <t>Short-term</t>
  </si>
  <si>
    <t>F32</t>
  </si>
  <si>
    <t>Long-term</t>
  </si>
  <si>
    <t>F4</t>
  </si>
  <si>
    <t xml:space="preserve">  Loans</t>
  </si>
  <si>
    <t>F41</t>
  </si>
  <si>
    <t>F42</t>
  </si>
  <si>
    <t>F5</t>
  </si>
  <si>
    <t xml:space="preserve">  Equity and investment fund shares</t>
  </si>
  <si>
    <t>F51</t>
  </si>
  <si>
    <t xml:space="preserve">   Equity</t>
  </si>
  <si>
    <t>F511</t>
  </si>
  <si>
    <t>Listed shares</t>
  </si>
  <si>
    <t>F512</t>
  </si>
  <si>
    <t>Unlisted shares</t>
  </si>
  <si>
    <t>F519</t>
  </si>
  <si>
    <t>Other equity</t>
  </si>
  <si>
    <t>F52</t>
  </si>
  <si>
    <t xml:space="preserve">  Investment fund shares/units</t>
  </si>
  <si>
    <t>F521</t>
  </si>
  <si>
    <t>Money market fund shares/units</t>
  </si>
  <si>
    <t>F522</t>
  </si>
  <si>
    <t>Non MMF investment fund shares/units</t>
  </si>
  <si>
    <t>F6</t>
  </si>
  <si>
    <t xml:space="preserve">  Insurance, pension and standardized guarantee schemes</t>
  </si>
  <si>
    <t>F61</t>
  </si>
  <si>
    <t>Non-life insurance technical reserves</t>
  </si>
  <si>
    <t>F62</t>
  </si>
  <si>
    <t>Life insurance and annuity entitlements</t>
  </si>
  <si>
    <t>F63</t>
  </si>
  <si>
    <t>Pension entitlements</t>
  </si>
  <si>
    <t>F64</t>
  </si>
  <si>
    <t>Claim of pension fund on pension managers</t>
  </si>
  <si>
    <t>F65</t>
  </si>
  <si>
    <t>Entitlements to non-pension benefits</t>
  </si>
  <si>
    <t>F66</t>
  </si>
  <si>
    <t>Provisions for calls under standardized guarantees</t>
  </si>
  <si>
    <t>F7</t>
  </si>
  <si>
    <t xml:space="preserve">  Financial derivatives and employee stock options</t>
  </si>
  <si>
    <t>F71</t>
  </si>
  <si>
    <t xml:space="preserve">  Financial derivatives</t>
  </si>
  <si>
    <t>F711</t>
  </si>
  <si>
    <t>Options</t>
  </si>
  <si>
    <t>F712</t>
  </si>
  <si>
    <t>Forwards</t>
  </si>
  <si>
    <t>F72</t>
  </si>
  <si>
    <t xml:space="preserve">  Employee stock options</t>
  </si>
  <si>
    <t>F8</t>
  </si>
  <si>
    <t xml:space="preserve">  Other accounts receivable/payable</t>
  </si>
  <si>
    <t>F81</t>
  </si>
  <si>
    <t xml:space="preserve">    Trade credits and advances</t>
  </si>
  <si>
    <t>F89</t>
  </si>
  <si>
    <t xml:space="preserve">    Other accounts receivable/payable </t>
  </si>
  <si>
    <t>Other changes in the volume of assets account</t>
  </si>
  <si>
    <t xml:space="preserve">Other flows </t>
  </si>
  <si>
    <t>Rest of the world account</t>
  </si>
  <si>
    <t>Goods and services account</t>
  </si>
  <si>
    <t>K1</t>
  </si>
  <si>
    <t>Economic appearance of assets</t>
  </si>
  <si>
    <t>AN1</t>
  </si>
  <si>
    <t>Produced non-financial assets</t>
  </si>
  <si>
    <t>AN2</t>
  </si>
  <si>
    <t>Non-produced non-financial assets</t>
  </si>
  <si>
    <t xml:space="preserve">Natural resources </t>
  </si>
  <si>
    <t xml:space="preserve">Contracts, leases and licences </t>
  </si>
  <si>
    <t>AN23</t>
  </si>
  <si>
    <t>Goodwill and marketing assets</t>
  </si>
  <si>
    <t>K2</t>
  </si>
  <si>
    <t>Economic disappearance of non-produced non-financial assets</t>
  </si>
  <si>
    <t xml:space="preserve">K21  </t>
  </si>
  <si>
    <t xml:space="preserve">   Depletion of natural resources</t>
  </si>
  <si>
    <t>K22</t>
  </si>
  <si>
    <t>Other economic disappearance of non-produced non-financial assets</t>
  </si>
  <si>
    <t>K3</t>
  </si>
  <si>
    <t>Catastrophic losses</t>
  </si>
  <si>
    <t xml:space="preserve">   Produced non-financial assets</t>
  </si>
  <si>
    <t xml:space="preserve">   Non-produced non-financial assets</t>
  </si>
  <si>
    <t>AF</t>
  </si>
  <si>
    <t xml:space="preserve">   Financial assets/liabilities</t>
  </si>
  <si>
    <t>K4</t>
  </si>
  <si>
    <t>Uncompensated seizures</t>
  </si>
  <si>
    <t>K5</t>
  </si>
  <si>
    <t>Other changes in volume n.e.c.</t>
  </si>
  <si>
    <t>K6</t>
  </si>
  <si>
    <t xml:space="preserve">Changes in classification </t>
  </si>
  <si>
    <t>K61</t>
  </si>
  <si>
    <t xml:space="preserve">      Changes in sector classification and structure</t>
  </si>
  <si>
    <t>Financial assets</t>
  </si>
  <si>
    <t>K62</t>
  </si>
  <si>
    <t xml:space="preserve">      Changes in classification of assets and liabilities </t>
  </si>
  <si>
    <t>Total other changes in volume</t>
  </si>
  <si>
    <t xml:space="preserve">   Fixed assets </t>
  </si>
  <si>
    <t>AN12</t>
  </si>
  <si>
    <t xml:space="preserve">   Inventories</t>
  </si>
  <si>
    <t>AN13</t>
  </si>
  <si>
    <t xml:space="preserve">   Valuables</t>
  </si>
  <si>
    <t xml:space="preserve">   Natural resources</t>
  </si>
  <si>
    <t xml:space="preserve">   Contracts, leases and licences</t>
  </si>
  <si>
    <t xml:space="preserve">   Goodwill and marketing assets</t>
  </si>
  <si>
    <t>AF1</t>
  </si>
  <si>
    <t xml:space="preserve">   Monetary gold and SDRs</t>
  </si>
  <si>
    <t>AF2</t>
  </si>
  <si>
    <t xml:space="preserve">   Currency and deposits</t>
  </si>
  <si>
    <t>AF3</t>
  </si>
  <si>
    <t xml:space="preserve">   Debt securities</t>
  </si>
  <si>
    <t>AF4</t>
  </si>
  <si>
    <t xml:space="preserve">   Loans</t>
  </si>
  <si>
    <t>AF5</t>
  </si>
  <si>
    <t xml:space="preserve">   Equity and investment fund shares/units</t>
  </si>
  <si>
    <t>AF6</t>
  </si>
  <si>
    <t xml:space="preserve">   Insurance, pension and standardized guarantee schemes</t>
  </si>
  <si>
    <t>AF7</t>
  </si>
  <si>
    <t xml:space="preserve">   Financial derivatives and employee stock options</t>
  </si>
  <si>
    <t>AF8</t>
  </si>
  <si>
    <t xml:space="preserve">   Other accounts receivable/payable</t>
  </si>
  <si>
    <t>B102</t>
  </si>
  <si>
    <t>Changes in net worth due to other changes in volume of assets</t>
  </si>
  <si>
    <t>Revaluation account</t>
  </si>
  <si>
    <t>Nominal holding gains and losses</t>
  </si>
  <si>
    <t>AN</t>
  </si>
  <si>
    <t>Non-financial assets</t>
  </si>
  <si>
    <t xml:space="preserve">    Produced non-financial assets</t>
  </si>
  <si>
    <t xml:space="preserve">       Fixed assets</t>
  </si>
  <si>
    <t>58</t>
  </si>
  <si>
    <t>18</t>
  </si>
  <si>
    <t>28</t>
  </si>
  <si>
    <t xml:space="preserve">       Inventories</t>
  </si>
  <si>
    <t xml:space="preserve">       Valuables</t>
  </si>
  <si>
    <t xml:space="preserve">    Non-produced non-financial assets</t>
  </si>
  <si>
    <t xml:space="preserve">      Natural resources</t>
  </si>
  <si>
    <t>80</t>
  </si>
  <si>
    <t>45</t>
  </si>
  <si>
    <t xml:space="preserve">      Contracts, leases and licences</t>
  </si>
  <si>
    <t xml:space="preserve">      Goodwill and marketing assets</t>
  </si>
  <si>
    <t>Financial assets/liabilities</t>
  </si>
  <si>
    <t xml:space="preserve">      Monetary gold and SDRs</t>
  </si>
  <si>
    <t xml:space="preserve">      Currency and deposits</t>
  </si>
  <si>
    <t xml:space="preserve">      Debt securities</t>
  </si>
  <si>
    <t>30</t>
  </si>
  <si>
    <t>34</t>
  </si>
  <si>
    <t xml:space="preserve">      Loans</t>
  </si>
  <si>
    <t xml:space="preserve">      Equity and investment fund shares/units</t>
  </si>
  <si>
    <t>16</t>
  </si>
  <si>
    <t xml:space="preserve">      Insurance, pension and standardized guarantee schemes</t>
  </si>
  <si>
    <t xml:space="preserve">      Financial derivatives and employee stock options</t>
  </si>
  <si>
    <t xml:space="preserve">      Other accounts receivable/payable</t>
  </si>
  <si>
    <t>B103</t>
  </si>
  <si>
    <t>Changes in net worth due to nominal holding gains/losses</t>
  </si>
  <si>
    <t>Neutral holding gains</t>
  </si>
  <si>
    <t>40</t>
  </si>
  <si>
    <t>12</t>
  </si>
  <si>
    <t>22</t>
  </si>
  <si>
    <t>14</t>
  </si>
  <si>
    <t>8</t>
  </si>
  <si>
    <t>21</t>
  </si>
  <si>
    <t>24</t>
  </si>
  <si>
    <t>B1031</t>
  </si>
  <si>
    <t>Changes in net worth due to neutral holding gains/losses</t>
  </si>
  <si>
    <t>208</t>
  </si>
  <si>
    <t>214</t>
  </si>
  <si>
    <t>Real holding gains and losses</t>
  </si>
  <si>
    <t>B1032</t>
  </si>
  <si>
    <t>Changes in net worth due to real holding gains/losses</t>
  </si>
  <si>
    <t>Stocks and changes in assets</t>
  </si>
  <si>
    <t>Stocks and changes in liabilities</t>
  </si>
  <si>
    <t>Opening balance sheet</t>
  </si>
  <si>
    <t xml:space="preserve">        Fixed assets</t>
  </si>
  <si>
    <t xml:space="preserve">        Inventories</t>
  </si>
  <si>
    <t>690</t>
  </si>
  <si>
    <t>382</t>
  </si>
  <si>
    <t>150</t>
  </si>
  <si>
    <t>840</t>
  </si>
  <si>
    <t>110</t>
  </si>
  <si>
    <t>105</t>
  </si>
  <si>
    <t>102</t>
  </si>
  <si>
    <t>38</t>
  </si>
  <si>
    <t>116</t>
  </si>
  <si>
    <t>90</t>
  </si>
  <si>
    <t>950</t>
  </si>
  <si>
    <t>198</t>
  </si>
  <si>
    <t>25</t>
  </si>
  <si>
    <t>125</t>
  </si>
  <si>
    <t>44</t>
  </si>
  <si>
    <t>212</t>
  </si>
  <si>
    <t>77</t>
  </si>
  <si>
    <t>50</t>
  </si>
  <si>
    <t>115</t>
  </si>
  <si>
    <t>70</t>
  </si>
  <si>
    <t>897</t>
  </si>
  <si>
    <t>328</t>
  </si>
  <si>
    <t>169</t>
  </si>
  <si>
    <t>43</t>
  </si>
  <si>
    <t>26</t>
  </si>
  <si>
    <t>19</t>
  </si>
  <si>
    <t>55</t>
  </si>
  <si>
    <t>134</t>
  </si>
  <si>
    <t>35</t>
  </si>
  <si>
    <t>59</t>
  </si>
  <si>
    <t>B90</t>
  </si>
  <si>
    <t>Net worth</t>
  </si>
  <si>
    <t>Total changes in assets</t>
  </si>
  <si>
    <t>Total changes in liabilities and net worth</t>
  </si>
  <si>
    <t>B10</t>
  </si>
  <si>
    <t>Changes in net worth, total</t>
  </si>
  <si>
    <t xml:space="preserve">  Saving and capital transfers</t>
  </si>
  <si>
    <t xml:space="preserve">  Other changes in volume of assets</t>
  </si>
  <si>
    <t xml:space="preserve">  Nominal holding gains/losses</t>
  </si>
  <si>
    <t xml:space="preserve">    Neutral holding gains/losses</t>
  </si>
  <si>
    <t xml:space="preserve">    Real holding gains/losses</t>
  </si>
  <si>
    <t>Closing balance sheet</t>
  </si>
  <si>
    <t>Liabilities</t>
  </si>
  <si>
    <t>Assets</t>
  </si>
  <si>
    <t>Housing assets of households</t>
  </si>
  <si>
    <t>Business and other non-financial assets of households</t>
  </si>
  <si>
    <t>Financial assets owned by households</t>
  </si>
  <si>
    <t>Minus: Liabilities of households</t>
  </si>
  <si>
    <t>Dwelings owned by households</t>
  </si>
  <si>
    <t>Land underlying dwellings owned by households</t>
  </si>
  <si>
    <t>Non-financial assets owned by households</t>
  </si>
  <si>
    <t>Currency, deposits, bonds and loans of households</t>
  </si>
  <si>
    <t>Equity and investment fund shares of households</t>
  </si>
  <si>
    <t>Life insurance and pension funds of households</t>
  </si>
  <si>
    <t>Equal: Net personal wealth</t>
  </si>
  <si>
    <t>Gross personal wealth</t>
  </si>
  <si>
    <t>Agricultural land of households</t>
  </si>
  <si>
    <t>Other domestic capital of households</t>
  </si>
  <si>
    <t>Table of integrated economic accounts: current accounts 2018</t>
  </si>
  <si>
    <t>Billion euros</t>
  </si>
  <si>
    <t>National economy</t>
  </si>
  <si>
    <t>Non-profit institutions serving households</t>
  </si>
  <si>
    <t>Taxes less subsidies on products</t>
  </si>
  <si>
    <t>Ressources</t>
  </si>
  <si>
    <t>Production  and external account of goods and services</t>
  </si>
  <si>
    <t>Output</t>
  </si>
  <si>
    <t xml:space="preserve">  Market output</t>
  </si>
  <si>
    <t xml:space="preserve">  Output for own final use</t>
  </si>
  <si>
    <t xml:space="preserve">  Non-market output</t>
  </si>
  <si>
    <t>D21N</t>
  </si>
  <si>
    <t>B1g/GDP</t>
  </si>
  <si>
    <t>Value added, gross/Gross domestic product</t>
  </si>
  <si>
    <t>B1n/NDP</t>
  </si>
  <si>
    <t>Value added, net/Net domestic product</t>
  </si>
  <si>
    <t xml:space="preserve">  Wages and salaries</t>
  </si>
  <si>
    <t xml:space="preserve">  Employers’ social contributions</t>
  </si>
  <si>
    <t xml:space="preserve">  Taxes on products</t>
  </si>
  <si>
    <t xml:space="preserve">  Other taxes on production</t>
  </si>
  <si>
    <t xml:space="preserve">  Subsidies on products</t>
  </si>
  <si>
    <t xml:space="preserve">  Other subsidies on production</t>
  </si>
  <si>
    <t xml:space="preserve">  Interest</t>
  </si>
  <si>
    <t xml:space="preserve">  Distributed income of corporations</t>
  </si>
  <si>
    <t xml:space="preserve">  Reinvested earnings on foreign direct investment</t>
  </si>
  <si>
    <t xml:space="preserve">  Other investment income</t>
  </si>
  <si>
    <t xml:space="preserve">  Rent</t>
  </si>
  <si>
    <t>B5g/GNI</t>
  </si>
  <si>
    <t>Gross national income</t>
  </si>
  <si>
    <t>B5n/NNI</t>
  </si>
  <si>
    <t>Net national income</t>
  </si>
  <si>
    <t>Current taxes on income, wealth, etc</t>
  </si>
  <si>
    <t>Social contributions and benefits</t>
  </si>
  <si>
    <t xml:space="preserve">  Employers’ actual social contributions</t>
  </si>
  <si>
    <t xml:space="preserve">  Employers’ imputed social contributions</t>
  </si>
  <si>
    <t xml:space="preserve">  Households’ actual social contributions</t>
  </si>
  <si>
    <t xml:space="preserve">  Net non-life insurance premiums</t>
  </si>
  <si>
    <t xml:space="preserve">  Non-life insurance claims</t>
  </si>
  <si>
    <t xml:space="preserve">  Current transfers within general government</t>
  </si>
  <si>
    <t xml:space="preserve">  Current international cooperation</t>
  </si>
  <si>
    <t xml:space="preserve">  Miscellaneous current transfers</t>
  </si>
  <si>
    <t>D76</t>
  </si>
  <si>
    <t xml:space="preserve">  VAT- and GNI-based EU own resources</t>
  </si>
  <si>
    <t>B6g/GDI</t>
  </si>
  <si>
    <t>National disposable income, gross</t>
  </si>
  <si>
    <t>B6n/NDI</t>
  </si>
  <si>
    <t>National disposable income, net</t>
  </si>
  <si>
    <t xml:space="preserve">  Individual consumption expenditure</t>
  </si>
  <si>
    <t xml:space="preserve">  Collective consumption expenditure</t>
  </si>
  <si>
    <t>Or: taking into account income in kind</t>
  </si>
  <si>
    <t>Social transfers in kind - purchased market production</t>
  </si>
  <si>
    <t>National saving, gross</t>
  </si>
  <si>
    <t>National saving, net</t>
  </si>
  <si>
    <t>Table of integrated economic accounts: changes in balance sheet 2018</t>
  </si>
  <si>
    <t>Changes in liabilities</t>
  </si>
  <si>
    <t>Capital transfers, payable</t>
  </si>
  <si>
    <t>Changes in net worth due to saving and capital transfers</t>
  </si>
  <si>
    <t>P52</t>
  </si>
  <si>
    <t>P53</t>
  </si>
  <si>
    <t>B9NF</t>
  </si>
  <si>
    <t>Net lending (+)/net borrowing (–)</t>
  </si>
  <si>
    <t>B0</t>
  </si>
  <si>
    <t>Non-financial and financial accounts adjustment</t>
  </si>
  <si>
    <t>B9F</t>
  </si>
  <si>
    <t>Net lending (+)/net borrowing (–) of the financial accounts</t>
  </si>
  <si>
    <t>F</t>
  </si>
  <si>
    <t>Total net flows of financial assets</t>
  </si>
  <si>
    <t>Monetary gold and special drawing rights</t>
  </si>
  <si>
    <t>Currency and deposits</t>
  </si>
  <si>
    <t>Debt securities</t>
  </si>
  <si>
    <t>Loans</t>
  </si>
  <si>
    <t>Equity and investment fund shares or units</t>
  </si>
  <si>
    <t>Insurance, pension and standardised guaranteed schemes</t>
  </si>
  <si>
    <t>Financial derivatives and employee stock options</t>
  </si>
  <si>
    <t>Other accounts receivable/payable</t>
  </si>
  <si>
    <t>Other changes in volume and adjustment</t>
  </si>
  <si>
    <t xml:space="preserve">      Fixed assets </t>
  </si>
  <si>
    <t xml:space="preserve">      Inventories </t>
  </si>
  <si>
    <t xml:space="preserve">      Valuables</t>
  </si>
  <si>
    <t xml:space="preserve">      Purchases less sales of goodwill and marketing assets</t>
  </si>
  <si>
    <t>PF</t>
  </si>
  <si>
    <t>Financial liabilities</t>
  </si>
  <si>
    <t xml:space="preserve">Monetary gold and special drawing rights </t>
  </si>
  <si>
    <t>PF1</t>
  </si>
  <si>
    <t>PF2</t>
  </si>
  <si>
    <t>PF3</t>
  </si>
  <si>
    <t>PF4</t>
  </si>
  <si>
    <t>Equity and investment fund shares/units</t>
  </si>
  <si>
    <t>PF5</t>
  </si>
  <si>
    <t>Insurance, pension and standardised guarantee schemes</t>
  </si>
  <si>
    <t>PF6</t>
  </si>
  <si>
    <t>PF7</t>
  </si>
  <si>
    <t>PF8</t>
  </si>
  <si>
    <t>Revaluations</t>
  </si>
  <si>
    <t>Changes in net worth due to nominal holding gains and losses</t>
  </si>
  <si>
    <t xml:space="preserve">      Fixed assets by type of asset</t>
  </si>
  <si>
    <t xml:space="preserve">      Inventories by type of inventory</t>
  </si>
  <si>
    <t>Monetary gold and special drawing rights (SDRs)</t>
  </si>
  <si>
    <t>Table of integrated economic accounts: balance sheet 2018</t>
  </si>
  <si>
    <t xml:space="preserve">        Dwellings</t>
  </si>
  <si>
    <t xml:space="preserve">        Other buildings and structures</t>
  </si>
  <si>
    <t xml:space="preserve">        Machinery and equipment</t>
  </si>
  <si>
    <t xml:space="preserve">        Weapons systems</t>
  </si>
  <si>
    <t xml:space="preserve">        Cultivated biological resources</t>
  </si>
  <si>
    <t xml:space="preserve">        Intellectual property products</t>
  </si>
  <si>
    <t xml:space="preserve">         Land</t>
  </si>
  <si>
    <t>AN2111</t>
  </si>
  <si>
    <t xml:space="preserve">           Land underlying buildings and structures</t>
  </si>
  <si>
    <t>AN21111</t>
  </si>
  <si>
    <t xml:space="preserve">             Land underlying housing</t>
  </si>
  <si>
    <t>AN21119</t>
  </si>
  <si>
    <t xml:space="preserve">             Land underlying other buildings</t>
  </si>
  <si>
    <t>AN2112</t>
  </si>
  <si>
    <t xml:space="preserve">          Land under cultivation</t>
  </si>
  <si>
    <t>AN2113,119</t>
  </si>
  <si>
    <t xml:space="preserve">          Recreational land and associated surface water</t>
  </si>
  <si>
    <t xml:space="preserve">        Mineral and energy reserves</t>
  </si>
  <si>
    <t xml:space="preserve">        Water resources</t>
  </si>
  <si>
    <t>Passifs financiers</t>
  </si>
  <si>
    <t>Valeur nette / Patrimoine</t>
  </si>
  <si>
    <t>B90 + PF5</t>
  </si>
  <si>
    <t>Fonds propres</t>
  </si>
  <si>
    <t>Total assets</t>
  </si>
  <si>
    <t>Total des passifs et valeur nette</t>
  </si>
  <si>
    <t>Source: National accounts - 2014 base, Insee</t>
  </si>
  <si>
    <t>AN, S14</t>
  </si>
  <si>
    <t>AN111, S14</t>
  </si>
  <si>
    <t>A21111, S14</t>
  </si>
  <si>
    <t>AN2112, S14</t>
  </si>
  <si>
    <t>AF, S14</t>
  </si>
  <si>
    <t>AF2+AF3+AF4+AF7+AF8, S14</t>
  </si>
  <si>
    <t>AF5, S14</t>
  </si>
  <si>
    <t>AF6, S14</t>
  </si>
  <si>
    <t>Non-financial assets owned by non-profits</t>
  </si>
  <si>
    <t>Housing assets of non-profits</t>
  </si>
  <si>
    <t>Dwelings owned by non-profits</t>
  </si>
  <si>
    <t>Land underlying dwellings owned by non-profits</t>
  </si>
  <si>
    <t>Business and other non-financial assets of non-profits</t>
  </si>
  <si>
    <t>Agricultural land of non-profits</t>
  </si>
  <si>
    <t>Other domestic capital of non-profits</t>
  </si>
  <si>
    <t>Financial assets owned by non-profits</t>
  </si>
  <si>
    <t>Currency, deposits, bonds and loans of non-profits</t>
  </si>
  <si>
    <t>Equity and investment fund shares of non-profits</t>
  </si>
  <si>
    <t>Life insurance and pension funds of non-profits</t>
  </si>
  <si>
    <t>Minus: Liabilities of non-profits</t>
  </si>
  <si>
    <t>Gross non-profit wealth</t>
  </si>
  <si>
    <t>Equal: Net non-profit wealth</t>
  </si>
  <si>
    <t>income</t>
  </si>
  <si>
    <t>wealth</t>
  </si>
  <si>
    <t>rate of return</t>
  </si>
  <si>
    <t>type of asset</t>
  </si>
  <si>
    <t>housing</t>
  </si>
  <si>
    <t>business</t>
  </si>
  <si>
    <t>financial assets</t>
  </si>
  <si>
    <t>financial liabilities</t>
  </si>
  <si>
    <t>B2n, S14</t>
  </si>
  <si>
    <t>capital share (30%) of B3n + net D45, S14</t>
  </si>
  <si>
    <t>D4 excluding D45</t>
  </si>
  <si>
    <t>D4 excluding D45 (S14) + private share of B5n (S11+S12)</t>
  </si>
  <si>
    <t>income code/formula</t>
  </si>
  <si>
    <t>wealth code/formula</t>
  </si>
  <si>
    <t>AN111+A21111, S14</t>
  </si>
  <si>
    <t>currency, deposits and debt assets</t>
  </si>
  <si>
    <t>equity and investment fund shares</t>
  </si>
  <si>
    <t>life insurance and pension funds</t>
  </si>
  <si>
    <t>undistributed profits to equity</t>
  </si>
  <si>
    <t>undisributed profits to equity and life insurance</t>
  </si>
  <si>
    <t>undisributed profits to all financial assets</t>
  </si>
  <si>
    <t>D41 (S14)</t>
  </si>
  <si>
    <t>D42+D43 (S14) and B5n (S11+S12)</t>
  </si>
  <si>
    <t>D44 (S14)</t>
  </si>
  <si>
    <t>D42+D43 (S14) and part of B5n (S11+S12)</t>
  </si>
  <si>
    <t>D44 (S14) and part of B5n (S11+S12)</t>
  </si>
  <si>
    <t>AF2+AF3+AF4+AF7+AF8 (S14)</t>
  </si>
  <si>
    <t>AF5 (S14)</t>
  </si>
  <si>
    <t>AF6 (S14)</t>
  </si>
  <si>
    <t>D41 (S14) and part of B5n (S11+S12)</t>
  </si>
  <si>
    <t>Gross private wealth</t>
  </si>
  <si>
    <t>Equal: Net private wealth</t>
  </si>
  <si>
    <t>Gross government wealth</t>
  </si>
  <si>
    <t>Equal: Net government wealth</t>
  </si>
  <si>
    <t>Minus: Liabilities of the government</t>
  </si>
  <si>
    <t>Life insurance and pension funds of the government</t>
  </si>
  <si>
    <t>Equity and investment fund shares of the government</t>
  </si>
  <si>
    <t>Currency, deposits, bonds and loans of the government</t>
  </si>
  <si>
    <t>Financial assets owned by the government</t>
  </si>
  <si>
    <t>Other domestic capital of the government</t>
  </si>
  <si>
    <t>Agricultural land of the government</t>
  </si>
  <si>
    <t>Business and other non-financial assets of the government</t>
  </si>
  <si>
    <t>Land underlying dwellings owned by the government</t>
  </si>
  <si>
    <t>Dwelings owned by the government</t>
  </si>
  <si>
    <t>Housing assets of the government</t>
  </si>
  <si>
    <t>Non-financial assets owned by the government</t>
  </si>
  <si>
    <t>Non-financial assets owned by the private sector</t>
  </si>
  <si>
    <t>Housing assets of the private sector</t>
  </si>
  <si>
    <t>Dwelings owned by the private sector</t>
  </si>
  <si>
    <t>Land underlying dwellings owned by the private sector</t>
  </si>
  <si>
    <t>Business and other non-financial assets of the private sector</t>
  </si>
  <si>
    <t>Agricultural land of the private sector</t>
  </si>
  <si>
    <t>Other domestic capital of the private sector</t>
  </si>
  <si>
    <t>Financial assets owned by the private sector</t>
  </si>
  <si>
    <t>Currency, deposits, bonds and loans of the private sector</t>
  </si>
  <si>
    <t>Equity and investment fund shares of the private sector</t>
  </si>
  <si>
    <t>Life insurance and pension funds of the private sector</t>
  </si>
  <si>
    <t>Minus: Liabilities of the private sector</t>
  </si>
  <si>
    <t>Non-financial assets owned by corporations</t>
  </si>
  <si>
    <t>Housing assets of corporations</t>
  </si>
  <si>
    <t>Dwelings owned by corporations</t>
  </si>
  <si>
    <t>Land underlying dwellings owned by corporations</t>
  </si>
  <si>
    <t>Business and other non-financial assets of corporations</t>
  </si>
  <si>
    <t>Agricultural land of corporations</t>
  </si>
  <si>
    <t>Other domestic capital of corporations</t>
  </si>
  <si>
    <t>Financial assets owned by corporations</t>
  </si>
  <si>
    <t>Currency, deposits, bonds and loans of corporations</t>
  </si>
  <si>
    <t>Equity and investment fund shares of corporations</t>
  </si>
  <si>
    <t>Life insurance and pension funds of corporations</t>
  </si>
  <si>
    <t>Gross book value of corporations</t>
  </si>
  <si>
    <t>Minus: (Non-equity) liabilities of corporations</t>
  </si>
  <si>
    <t>Equal: Net book value of corporations</t>
  </si>
  <si>
    <t>Memo: Equity liability of corporations (market value)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</si>
</sst>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\ ##0"/>
    <numFmt numFmtId="165" formatCode="#\ ##0;\-#\ ##0"/>
    <numFmt numFmtId="166" formatCode="0.0"/>
    <numFmt numFmtId="167" formatCode="#,##0.0"/>
    <numFmt numFmtId="168" formatCode="#,##0.0\ _F;[Red]\-#,##0.0\ _F"/>
    <numFmt numFmtId="169" formatCode="0.0%"/>
  </numFmts>
  <fonts count="28">
    <font>
      <sz val="12"/>
      <color theme="1"/>
      <name val="Calibri"/>
      <family val="2"/>
      <scheme val="minor"/>
    </font>
    <font>
      <sz val="10"/>
      <name val="Arial Narrow"/>
      <family val="2"/>
    </font>
    <font>
      <sz val="9"/>
      <name val="SWISS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b/>
      <sz val="10"/>
      <name val="Arial Narrow"/>
      <family val="2"/>
    </font>
    <font>
      <i/>
      <sz val="10"/>
      <color indexed="8"/>
      <name val="Arial Narrow"/>
      <family val="2"/>
    </font>
    <font>
      <sz val="10"/>
      <color indexed="10"/>
      <name val="Arial Narrow"/>
      <family val="2"/>
    </font>
    <font>
      <b/>
      <i/>
      <sz val="10"/>
      <name val="Arial Narrow"/>
      <family val="2"/>
    </font>
    <font>
      <i/>
      <sz val="10"/>
      <name val="Arial Narrow"/>
      <family val="2"/>
    </font>
    <font>
      <sz val="9"/>
      <name val="UniversCondLight"/>
    </font>
    <font>
      <sz val="9"/>
      <color indexed="8"/>
      <name val="Times"/>
      <family val="1"/>
    </font>
    <font>
      <i/>
      <sz val="10"/>
      <name val="TimesNewRomanPS-ItalicMT"/>
      <family val="1"/>
    </font>
    <font>
      <sz val="10"/>
      <color indexed="8"/>
      <name val="Times"/>
      <family val="1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i/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4"/>
      <color rgb="FF000000"/>
      <name val="Arial"/>
      <family val="2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</fills>
  <borders count="1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7">
    <xf numFmtId="0" fontId="0" fillId="0" borderId="0"/>
    <xf numFmtId="1" fontId="2" fillId="2" borderId="0"/>
    <xf numFmtId="1" fontId="10" fillId="2" borderId="0"/>
    <xf numFmtId="1" fontId="10" fillId="2" borderId="0"/>
    <xf numFmtId="1" fontId="10" fillId="2" borderId="0"/>
    <xf numFmtId="0" fontId="15" fillId="0" borderId="0"/>
    <xf numFmtId="9" fontId="27" fillId="0" borderId="0" applyFont="0" applyFill="0" applyBorder="0" applyAlignment="0" applyProtection="0"/>
  </cellStyleXfs>
  <cellXfs count="302">
    <xf numFmtId="0" fontId="0" fillId="0" borderId="0" xfId="0"/>
    <xf numFmtId="164" fontId="1" fillId="0" borderId="0" xfId="0" applyNumberFormat="1" applyFont="1" applyFill="1" applyAlignment="1">
      <alignment vertical="center" textRotation="90"/>
    </xf>
    <xf numFmtId="164" fontId="1" fillId="0" borderId="0" xfId="1" applyNumberFormat="1" applyFont="1" applyFill="1"/>
    <xf numFmtId="164" fontId="3" fillId="0" borderId="0" xfId="1" applyNumberFormat="1" applyFont="1" applyFill="1" applyAlignment="1">
      <alignment wrapText="1"/>
    </xf>
    <xf numFmtId="164" fontId="4" fillId="0" borderId="0" xfId="1" applyNumberFormat="1" applyFont="1" applyFill="1"/>
    <xf numFmtId="164" fontId="1" fillId="0" borderId="0" xfId="0" applyNumberFormat="1" applyFont="1" applyFill="1" applyBorder="1" applyAlignment="1">
      <alignment vertical="center" textRotation="90"/>
    </xf>
    <xf numFmtId="164" fontId="5" fillId="0" borderId="0" xfId="1" applyNumberFormat="1" applyFont="1" applyFill="1" applyAlignment="1">
      <alignment wrapText="1"/>
    </xf>
    <xf numFmtId="164" fontId="1" fillId="0" borderId="0" xfId="0" applyNumberFormat="1" applyFont="1" applyFill="1"/>
    <xf numFmtId="164" fontId="4" fillId="0" borderId="0" xfId="1" applyNumberFormat="1" applyFont="1" applyFill="1" applyAlignment="1">
      <alignment wrapText="1"/>
    </xf>
    <xf numFmtId="164" fontId="1" fillId="0" borderId="0" xfId="1" applyNumberFormat="1" applyFont="1" applyFill="1" applyAlignment="1">
      <alignment wrapText="1"/>
    </xf>
    <xf numFmtId="164" fontId="1" fillId="0" borderId="0" xfId="0" applyNumberFormat="1" applyFont="1" applyFill="1" applyBorder="1" applyAlignment="1">
      <alignment horizontal="center" vertical="center" textRotation="90"/>
    </xf>
    <xf numFmtId="164" fontId="1" fillId="0" borderId="1" xfId="1" applyNumberFormat="1" applyFont="1" applyFill="1" applyBorder="1" applyAlignment="1">
      <alignment horizontal="center"/>
    </xf>
    <xf numFmtId="164" fontId="1" fillId="0" borderId="1" xfId="1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  <xf numFmtId="164" fontId="1" fillId="3" borderId="1" xfId="1" applyNumberFormat="1" applyFont="1" applyFill="1" applyBorder="1" applyAlignment="1">
      <alignment horizontal="center"/>
    </xf>
    <xf numFmtId="164" fontId="1" fillId="3" borderId="0" xfId="0" applyNumberFormat="1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164" fontId="5" fillId="0" borderId="2" xfId="1" applyNumberFormat="1" applyFont="1" applyFill="1" applyBorder="1" applyAlignment="1">
      <alignment wrapText="1"/>
    </xf>
    <xf numFmtId="164" fontId="3" fillId="0" borderId="2" xfId="1" applyNumberFormat="1" applyFont="1" applyFill="1" applyBorder="1" applyAlignment="1">
      <alignment wrapText="1"/>
    </xf>
    <xf numFmtId="164" fontId="4" fillId="0" borderId="2" xfId="1" applyNumberFormat="1" applyFont="1" applyFill="1" applyBorder="1" applyAlignment="1">
      <alignment horizontal="center" textRotation="90" wrapText="1"/>
    </xf>
    <xf numFmtId="164" fontId="4" fillId="3" borderId="2" xfId="1" applyNumberFormat="1" applyFont="1" applyFill="1" applyBorder="1" applyAlignment="1">
      <alignment horizontal="center" textRotation="90" wrapText="1"/>
    </xf>
    <xf numFmtId="164" fontId="1" fillId="3" borderId="0" xfId="0" applyNumberFormat="1" applyFont="1" applyFill="1" applyAlignment="1"/>
    <xf numFmtId="164" fontId="1" fillId="0" borderId="0" xfId="0" applyNumberFormat="1" applyFont="1" applyAlignment="1"/>
    <xf numFmtId="164" fontId="1" fillId="3" borderId="0" xfId="1" applyNumberFormat="1" applyFont="1" applyFill="1" applyBorder="1"/>
    <xf numFmtId="164" fontId="4" fillId="3" borderId="0" xfId="1" applyNumberFormat="1" applyFont="1" applyFill="1" applyBorder="1" applyAlignment="1">
      <alignment wrapText="1"/>
    </xf>
    <xf numFmtId="164" fontId="4" fillId="3" borderId="0" xfId="1" applyNumberFormat="1" applyFont="1" applyFill="1" applyBorder="1"/>
    <xf numFmtId="164" fontId="4" fillId="3" borderId="0" xfId="1" applyNumberFormat="1" applyFont="1" applyFill="1" applyBorder="1" applyAlignment="1">
      <alignment horizontal="right"/>
    </xf>
    <xf numFmtId="164" fontId="1" fillId="3" borderId="0" xfId="0" applyNumberFormat="1" applyFont="1" applyFill="1"/>
    <xf numFmtId="164" fontId="1" fillId="0" borderId="0" xfId="1" applyNumberFormat="1" applyFont="1" applyFill="1" applyBorder="1"/>
    <xf numFmtId="164" fontId="4" fillId="0" borderId="0" xfId="1" applyNumberFormat="1" applyFont="1" applyFill="1" applyBorder="1" applyAlignment="1">
      <alignment horizontal="left" wrapText="1" indent="1"/>
    </xf>
    <xf numFmtId="164" fontId="4" fillId="0" borderId="0" xfId="1" applyNumberFormat="1" applyFont="1" applyFill="1" applyBorder="1"/>
    <xf numFmtId="164" fontId="4" fillId="0" borderId="0" xfId="1" applyNumberFormat="1" applyFont="1" applyFill="1" applyBorder="1" applyAlignment="1">
      <alignment horizontal="right"/>
    </xf>
    <xf numFmtId="164" fontId="1" fillId="0" borderId="0" xfId="0" applyNumberFormat="1" applyFont="1"/>
    <xf numFmtId="164" fontId="4" fillId="0" borderId="0" xfId="1" applyNumberFormat="1" applyFont="1" applyFill="1" applyBorder="1" applyAlignment="1">
      <alignment wrapText="1"/>
    </xf>
    <xf numFmtId="164" fontId="1" fillId="0" borderId="3" xfId="1" applyNumberFormat="1" applyFont="1" applyFill="1" applyBorder="1"/>
    <xf numFmtId="164" fontId="1" fillId="0" borderId="3" xfId="0" applyNumberFormat="1" applyFont="1" applyBorder="1" applyAlignment="1">
      <alignment vertical="center"/>
    </xf>
    <xf numFmtId="164" fontId="4" fillId="0" borderId="3" xfId="1" applyNumberFormat="1" applyFont="1" applyFill="1" applyBorder="1"/>
    <xf numFmtId="164" fontId="4" fillId="3" borderId="3" xfId="1" applyNumberFormat="1" applyFont="1" applyFill="1" applyBorder="1" applyAlignment="1">
      <alignment horizontal="right"/>
    </xf>
    <xf numFmtId="164" fontId="4" fillId="3" borderId="3" xfId="1" applyNumberFormat="1" applyFont="1" applyFill="1" applyBorder="1"/>
    <xf numFmtId="164" fontId="1" fillId="3" borderId="3" xfId="1" applyNumberFormat="1" applyFont="1" applyFill="1" applyBorder="1"/>
    <xf numFmtId="164" fontId="1" fillId="0" borderId="3" xfId="0" applyNumberFormat="1" applyFont="1" applyBorder="1"/>
    <xf numFmtId="164" fontId="6" fillId="3" borderId="0" xfId="1" applyNumberFormat="1" applyFont="1" applyFill="1" applyBorder="1" applyAlignment="1">
      <alignment wrapText="1"/>
    </xf>
    <xf numFmtId="164" fontId="6" fillId="3" borderId="3" xfId="1" applyNumberFormat="1" applyFont="1" applyFill="1" applyBorder="1" applyAlignment="1">
      <alignment wrapText="1"/>
    </xf>
    <xf numFmtId="164" fontId="1" fillId="3" borderId="3" xfId="0" applyNumberFormat="1" applyFont="1" applyFill="1" applyBorder="1"/>
    <xf numFmtId="164" fontId="3" fillId="0" borderId="0" xfId="1" applyNumberFormat="1" applyFont="1" applyFill="1" applyBorder="1" applyAlignment="1">
      <alignment wrapText="1"/>
    </xf>
    <xf numFmtId="164" fontId="1" fillId="0" borderId="0" xfId="0" applyNumberFormat="1" applyFont="1" applyFill="1" applyBorder="1"/>
    <xf numFmtId="164" fontId="4" fillId="0" borderId="0" xfId="0" applyNumberFormat="1" applyFont="1" applyFill="1"/>
    <xf numFmtId="0" fontId="1" fillId="3" borderId="0" xfId="0" applyFont="1" applyFill="1"/>
    <xf numFmtId="0" fontId="1" fillId="0" borderId="0" xfId="0" applyFont="1"/>
    <xf numFmtId="164" fontId="4" fillId="3" borderId="0" xfId="1" applyNumberFormat="1" applyFont="1" applyFill="1" applyBorder="1" applyAlignment="1">
      <alignment horizontal="left" wrapText="1" indent="1"/>
    </xf>
    <xf numFmtId="164" fontId="4" fillId="3" borderId="0" xfId="1" applyNumberFormat="1" applyFont="1" applyFill="1" applyBorder="1" applyAlignment="1">
      <alignment horizontal="left" wrapText="1" indent="2"/>
    </xf>
    <xf numFmtId="164" fontId="4" fillId="0" borderId="0" xfId="1" applyNumberFormat="1" applyFont="1" applyFill="1" applyBorder="1" applyAlignment="1">
      <alignment horizontal="left" wrapText="1" indent="3"/>
    </xf>
    <xf numFmtId="0" fontId="1" fillId="0" borderId="0" xfId="0" applyFont="1" applyFill="1"/>
    <xf numFmtId="164" fontId="4" fillId="0" borderId="0" xfId="1" applyNumberFormat="1" applyFont="1" applyFill="1" applyBorder="1" applyAlignment="1">
      <alignment horizontal="left" wrapText="1" indent="2"/>
    </xf>
    <xf numFmtId="164" fontId="4" fillId="3" borderId="1" xfId="1" applyNumberFormat="1" applyFont="1" applyFill="1" applyBorder="1" applyAlignment="1">
      <alignment wrapText="1"/>
    </xf>
    <xf numFmtId="164" fontId="4" fillId="3" borderId="1" xfId="1" applyNumberFormat="1" applyFont="1" applyFill="1" applyBorder="1" applyAlignment="1">
      <alignment horizontal="right"/>
    </xf>
    <xf numFmtId="164" fontId="4" fillId="3" borderId="1" xfId="1" applyNumberFormat="1" applyFont="1" applyFill="1" applyBorder="1"/>
    <xf numFmtId="164" fontId="1" fillId="3" borderId="1" xfId="0" applyNumberFormat="1" applyFont="1" applyFill="1" applyBorder="1"/>
    <xf numFmtId="164" fontId="5" fillId="0" borderId="2" xfId="1" applyNumberFormat="1" applyFont="1" applyFill="1" applyBorder="1"/>
    <xf numFmtId="164" fontId="1" fillId="3" borderId="2" xfId="0" applyNumberFormat="1" applyFont="1" applyFill="1" applyBorder="1"/>
    <xf numFmtId="164" fontId="1" fillId="0" borderId="2" xfId="0" applyNumberFormat="1" applyFont="1" applyBorder="1"/>
    <xf numFmtId="164" fontId="1" fillId="3" borderId="0" xfId="0" applyNumberFormat="1" applyFont="1" applyFill="1" applyBorder="1"/>
    <xf numFmtId="164" fontId="1" fillId="0" borderId="0" xfId="1" applyNumberFormat="1" applyFont="1" applyFill="1" applyBorder="1" applyAlignment="1">
      <alignment horizontal="right"/>
    </xf>
    <xf numFmtId="164" fontId="1" fillId="3" borderId="0" xfId="1" applyNumberFormat="1" applyFont="1" applyFill="1" applyBorder="1" applyAlignment="1">
      <alignment horizontal="right"/>
    </xf>
    <xf numFmtId="164" fontId="1" fillId="3" borderId="1" xfId="1" applyNumberFormat="1" applyFont="1" applyFill="1" applyBorder="1" applyAlignment="1">
      <alignment wrapText="1"/>
    </xf>
    <xf numFmtId="164" fontId="7" fillId="3" borderId="3" xfId="1" applyNumberFormat="1" applyFont="1" applyFill="1" applyBorder="1"/>
    <xf numFmtId="164" fontId="7" fillId="0" borderId="0" xfId="1" applyNumberFormat="1" applyFont="1" applyFill="1" applyBorder="1"/>
    <xf numFmtId="164" fontId="8" fillId="0" borderId="0" xfId="0" applyNumberFormat="1" applyFont="1" applyFill="1" applyBorder="1" applyAlignment="1">
      <alignment vertical="center" textRotation="90"/>
    </xf>
    <xf numFmtId="164" fontId="8" fillId="0" borderId="0" xfId="1" applyNumberFormat="1" applyFont="1" applyFill="1"/>
    <xf numFmtId="164" fontId="8" fillId="0" borderId="0" xfId="0" applyNumberFormat="1" applyFont="1" applyFill="1"/>
    <xf numFmtId="164" fontId="8" fillId="0" borderId="0" xfId="1" applyNumberFormat="1" applyFont="1" applyFill="1" applyAlignment="1">
      <alignment wrapText="1"/>
    </xf>
    <xf numFmtId="164" fontId="1" fillId="3" borderId="0" xfId="1" applyNumberFormat="1" applyFont="1" applyFill="1"/>
    <xf numFmtId="164" fontId="1" fillId="4" borderId="0" xfId="1" applyNumberFormat="1" applyFont="1" applyFill="1" applyAlignment="1">
      <alignment wrapText="1"/>
    </xf>
    <xf numFmtId="164" fontId="1" fillId="4" borderId="0" xfId="1" applyNumberFormat="1" applyFont="1" applyFill="1"/>
    <xf numFmtId="164" fontId="1" fillId="3" borderId="0" xfId="1" applyNumberFormat="1" applyFont="1" applyFill="1" applyAlignment="1">
      <alignment horizontal="right"/>
    </xf>
    <xf numFmtId="164" fontId="1" fillId="4" borderId="0" xfId="1" applyNumberFormat="1" applyFont="1" applyFill="1" applyAlignment="1">
      <alignment horizontal="right"/>
    </xf>
    <xf numFmtId="164" fontId="4" fillId="0" borderId="3" xfId="1" applyNumberFormat="1" applyFont="1" applyFill="1" applyBorder="1" applyAlignment="1">
      <alignment horizontal="left" wrapText="1" indent="1"/>
    </xf>
    <xf numFmtId="164" fontId="1" fillId="3" borderId="3" xfId="1" applyNumberFormat="1" applyFont="1" applyFill="1" applyBorder="1" applyAlignment="1">
      <alignment horizontal="right"/>
    </xf>
    <xf numFmtId="164" fontId="9" fillId="0" borderId="0" xfId="1" applyNumberFormat="1" applyFont="1" applyFill="1"/>
    <xf numFmtId="164" fontId="1" fillId="0" borderId="3" xfId="1" applyNumberFormat="1" applyFont="1" applyFill="1" applyBorder="1" applyAlignment="1">
      <alignment wrapText="1"/>
    </xf>
    <xf numFmtId="164" fontId="9" fillId="4" borderId="0" xfId="1" applyNumberFormat="1" applyFont="1" applyFill="1"/>
    <xf numFmtId="1" fontId="10" fillId="0" borderId="0" xfId="2" applyNumberFormat="1" applyFont="1" applyFill="1" applyBorder="1" applyAlignment="1">
      <alignment vertical="center" textRotation="90"/>
    </xf>
    <xf numFmtId="1" fontId="11" fillId="3" borderId="0" xfId="2" applyNumberFormat="1" applyFont="1" applyFill="1" applyBorder="1"/>
    <xf numFmtId="1" fontId="10" fillId="3" borderId="0" xfId="2" applyNumberFormat="1" applyFont="1" applyFill="1" applyBorder="1"/>
    <xf numFmtId="1" fontId="11" fillId="0" borderId="0" xfId="2" applyNumberFormat="1" applyFont="1" applyFill="1" applyBorder="1"/>
    <xf numFmtId="1" fontId="10" fillId="0" borderId="0" xfId="2" applyNumberFormat="1" applyFont="1" applyFill="1" applyBorder="1"/>
    <xf numFmtId="1" fontId="1" fillId="0" borderId="0" xfId="2" applyNumberFormat="1" applyFont="1" applyFill="1" applyBorder="1" applyAlignment="1">
      <alignment vertical="center" textRotation="90"/>
    </xf>
    <xf numFmtId="1" fontId="1" fillId="3" borderId="0" xfId="2" applyNumberFormat="1" applyFont="1" applyFill="1" applyBorder="1" applyAlignment="1">
      <alignment horizontal="left" indent="1"/>
    </xf>
    <xf numFmtId="1" fontId="4" fillId="3" borderId="0" xfId="2" applyNumberFormat="1" applyFont="1" applyFill="1" applyBorder="1"/>
    <xf numFmtId="1" fontId="1" fillId="3" borderId="0" xfId="2" applyNumberFormat="1" applyFont="1" applyFill="1" applyBorder="1"/>
    <xf numFmtId="0" fontId="1" fillId="3" borderId="0" xfId="0" applyFont="1" applyFill="1" applyAlignment="1">
      <alignment horizontal="left" wrapText="1"/>
    </xf>
    <xf numFmtId="0" fontId="1" fillId="3" borderId="0" xfId="0" applyFont="1" applyFill="1" applyAlignment="1">
      <alignment horizontal="left" wrapText="1" indent="1"/>
    </xf>
    <xf numFmtId="0" fontId="1" fillId="0" borderId="0" xfId="0" applyFont="1" applyAlignment="1">
      <alignment horizontal="left" wrapText="1" indent="2"/>
    </xf>
    <xf numFmtId="0" fontId="1" fillId="0" borderId="0" xfId="0" applyFont="1" applyAlignment="1">
      <alignment horizontal="left" wrapText="1" indent="1"/>
    </xf>
    <xf numFmtId="164" fontId="1" fillId="3" borderId="1" xfId="1" applyNumberFormat="1" applyFont="1" applyFill="1" applyBorder="1"/>
    <xf numFmtId="164" fontId="6" fillId="0" borderId="3" xfId="1" applyNumberFormat="1" applyFont="1" applyFill="1" applyBorder="1" applyAlignment="1">
      <alignment wrapText="1"/>
    </xf>
    <xf numFmtId="164" fontId="1" fillId="0" borderId="0" xfId="0" applyNumberFormat="1" applyFont="1" applyBorder="1"/>
    <xf numFmtId="164" fontId="3" fillId="0" borderId="1" xfId="1" applyNumberFormat="1" applyFont="1" applyFill="1" applyBorder="1" applyAlignment="1">
      <alignment horizontal="left" wrapText="1"/>
    </xf>
    <xf numFmtId="1" fontId="10" fillId="0" borderId="0" xfId="3" applyNumberFormat="1" applyFont="1" applyFill="1" applyBorder="1" applyAlignment="1">
      <alignment vertical="center" textRotation="90"/>
    </xf>
    <xf numFmtId="37" fontId="11" fillId="3" borderId="0" xfId="3" applyNumberFormat="1" applyFont="1" applyFill="1" applyBorder="1"/>
    <xf numFmtId="1" fontId="11" fillId="3" borderId="0" xfId="3" applyNumberFormat="1" applyFont="1" applyFill="1" applyBorder="1"/>
    <xf numFmtId="1" fontId="10" fillId="3" borderId="0" xfId="3" applyNumberFormat="1" applyFont="1" applyFill="1" applyBorder="1"/>
    <xf numFmtId="164" fontId="1" fillId="0" borderId="1" xfId="1" applyNumberFormat="1" applyFont="1" applyFill="1" applyBorder="1"/>
    <xf numFmtId="164" fontId="4" fillId="0" borderId="1" xfId="1" applyNumberFormat="1" applyFont="1" applyFill="1" applyBorder="1" applyAlignment="1">
      <alignment horizontal="right"/>
    </xf>
    <xf numFmtId="164" fontId="4" fillId="0" borderId="1" xfId="1" applyNumberFormat="1" applyFont="1" applyFill="1" applyBorder="1"/>
    <xf numFmtId="164" fontId="1" fillId="0" borderId="1" xfId="0" applyNumberFormat="1" applyFont="1" applyFill="1" applyBorder="1"/>
    <xf numFmtId="0" fontId="1" fillId="3" borderId="0" xfId="0" applyFont="1" applyFill="1" applyAlignment="1">
      <alignment wrapText="1"/>
    </xf>
    <xf numFmtId="0" fontId="1" fillId="4" borderId="0" xfId="0" applyFont="1" applyFill="1" applyAlignment="1">
      <alignment wrapText="1"/>
    </xf>
    <xf numFmtId="164" fontId="1" fillId="4" borderId="3" xfId="1" applyNumberFormat="1" applyFont="1" applyFill="1" applyBorder="1"/>
    <xf numFmtId="164" fontId="1" fillId="3" borderId="0" xfId="1" applyNumberFormat="1" applyFont="1" applyFill="1" applyBorder="1" applyAlignment="1">
      <alignment wrapText="1"/>
    </xf>
    <xf numFmtId="164" fontId="6" fillId="4" borderId="3" xfId="1" applyNumberFormat="1" applyFont="1" applyFill="1" applyBorder="1" applyAlignment="1">
      <alignment wrapText="1"/>
    </xf>
    <xf numFmtId="164" fontId="4" fillId="4" borderId="3" xfId="1" applyNumberFormat="1" applyFont="1" applyFill="1" applyBorder="1"/>
    <xf numFmtId="164" fontId="6" fillId="0" borderId="0" xfId="1" applyNumberFormat="1" applyFont="1" applyFill="1" applyBorder="1" applyAlignment="1">
      <alignment wrapText="1"/>
    </xf>
    <xf numFmtId="164" fontId="1" fillId="0" borderId="3" xfId="1" applyNumberFormat="1" applyFont="1" applyFill="1" applyBorder="1" applyAlignment="1">
      <alignment horizontal="right"/>
    </xf>
    <xf numFmtId="164" fontId="1" fillId="0" borderId="0" xfId="1" applyNumberFormat="1" applyFont="1" applyFill="1" applyAlignment="1"/>
    <xf numFmtId="165" fontId="4" fillId="3" borderId="0" xfId="4" applyNumberFormat="1" applyFont="1" applyFill="1" applyAlignment="1">
      <alignment horizontal="right"/>
    </xf>
    <xf numFmtId="165" fontId="1" fillId="0" borderId="0" xfId="4" applyNumberFormat="1" applyFont="1" applyFill="1" applyBorder="1" applyAlignment="1">
      <alignment vertical="center" textRotation="90"/>
    </xf>
    <xf numFmtId="165" fontId="4" fillId="3" borderId="0" xfId="4" applyNumberFormat="1" applyFont="1" applyFill="1" applyAlignment="1">
      <alignment horizontal="left" wrapText="1" indent="1"/>
    </xf>
    <xf numFmtId="165" fontId="4" fillId="3" borderId="0" xfId="4" applyNumberFormat="1" applyFont="1" applyFill="1"/>
    <xf numFmtId="165" fontId="1" fillId="3" borderId="0" xfId="4" applyNumberFormat="1" applyFont="1" applyFill="1"/>
    <xf numFmtId="165" fontId="4" fillId="3" borderId="0" xfId="4" applyNumberFormat="1" applyFont="1" applyFill="1" applyAlignment="1">
      <alignment horizontal="left" wrapText="1" indent="2"/>
    </xf>
    <xf numFmtId="165" fontId="4" fillId="0" borderId="0" xfId="4" applyNumberFormat="1" applyFont="1" applyFill="1" applyAlignment="1">
      <alignment horizontal="left" wrapText="1" indent="2"/>
    </xf>
    <xf numFmtId="165" fontId="4" fillId="0" borderId="0" xfId="4" applyNumberFormat="1" applyFont="1" applyFill="1" applyAlignment="1">
      <alignment horizontal="right"/>
    </xf>
    <xf numFmtId="165" fontId="4" fillId="0" borderId="0" xfId="4" applyNumberFormat="1" applyFont="1" applyFill="1"/>
    <xf numFmtId="165" fontId="1" fillId="0" borderId="0" xfId="4" applyNumberFormat="1" applyFont="1" applyFill="1"/>
    <xf numFmtId="165" fontId="4" fillId="0" borderId="0" xfId="4" applyNumberFormat="1" applyFont="1" applyFill="1" applyAlignment="1">
      <alignment horizontal="left" wrapText="1" indent="1"/>
    </xf>
    <xf numFmtId="165" fontId="4" fillId="3" borderId="0" xfId="4" applyNumberFormat="1" applyFont="1" applyFill="1" applyAlignment="1">
      <alignment wrapText="1"/>
    </xf>
    <xf numFmtId="0" fontId="9" fillId="3" borderId="0" xfId="0" applyFont="1" applyFill="1" applyAlignment="1">
      <alignment horizontal="left" wrapText="1" indent="2"/>
    </xf>
    <xf numFmtId="165" fontId="6" fillId="3" borderId="0" xfId="4" applyNumberFormat="1" applyFont="1" applyFill="1" applyAlignment="1">
      <alignment wrapText="1"/>
    </xf>
    <xf numFmtId="0" fontId="0" fillId="0" borderId="0" xfId="0" applyFill="1" applyBorder="1" applyAlignment="1">
      <alignment vertical="center" textRotation="90"/>
    </xf>
    <xf numFmtId="0" fontId="9" fillId="0" borderId="0" xfId="0" applyFont="1" applyAlignment="1">
      <alignment horizontal="left" wrapText="1" indent="2"/>
    </xf>
    <xf numFmtId="0" fontId="12" fillId="0" borderId="0" xfId="0" applyFont="1" applyAlignment="1">
      <alignment horizontal="left" indent="1"/>
    </xf>
    <xf numFmtId="0" fontId="0" fillId="3" borderId="0" xfId="0" applyFill="1"/>
    <xf numFmtId="0" fontId="12" fillId="3" borderId="0" xfId="0" applyFont="1" applyFill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3" borderId="0" xfId="0" applyFont="1" applyFill="1" applyAlignment="1">
      <alignment horizontal="left" indent="2"/>
    </xf>
    <xf numFmtId="0" fontId="12" fillId="0" borderId="0" xfId="0" applyFont="1" applyAlignment="1">
      <alignment horizontal="left" indent="3"/>
    </xf>
    <xf numFmtId="0" fontId="4" fillId="3" borderId="0" xfId="4" applyNumberFormat="1" applyFont="1" applyFill="1" applyAlignment="1">
      <alignment horizontal="right"/>
    </xf>
    <xf numFmtId="165" fontId="4" fillId="0" borderId="0" xfId="4" applyNumberFormat="1" applyFont="1" applyFill="1" applyAlignment="1">
      <alignment wrapText="1"/>
    </xf>
    <xf numFmtId="0" fontId="4" fillId="0" borderId="0" xfId="4" applyNumberFormat="1" applyFont="1" applyFill="1" applyAlignment="1">
      <alignment horizontal="right"/>
    </xf>
    <xf numFmtId="0" fontId="12" fillId="0" borderId="0" xfId="0" applyFont="1" applyAlignment="1">
      <alignment horizontal="left" wrapText="1" indent="1"/>
    </xf>
    <xf numFmtId="165" fontId="1" fillId="3" borderId="0" xfId="4" applyNumberFormat="1" applyFont="1" applyFill="1" applyBorder="1"/>
    <xf numFmtId="165" fontId="4" fillId="3" borderId="0" xfId="4" applyNumberFormat="1" applyFont="1" applyFill="1" applyBorder="1" applyAlignment="1">
      <alignment wrapText="1"/>
    </xf>
    <xf numFmtId="165" fontId="4" fillId="3" borderId="0" xfId="4" applyNumberFormat="1" applyFont="1" applyFill="1" applyBorder="1"/>
    <xf numFmtId="165" fontId="4" fillId="0" borderId="0" xfId="4" applyNumberFormat="1" applyFont="1" applyFill="1" applyBorder="1" applyAlignment="1">
      <alignment horizontal="right"/>
    </xf>
    <xf numFmtId="165" fontId="4" fillId="3" borderId="0" xfId="4" applyNumberFormat="1" applyFont="1" applyFill="1" applyBorder="1" applyAlignment="1">
      <alignment horizontal="right"/>
    </xf>
    <xf numFmtId="165" fontId="1" fillId="3" borderId="1" xfId="4" applyNumberFormat="1" applyFont="1" applyFill="1" applyBorder="1"/>
    <xf numFmtId="165" fontId="6" fillId="3" borderId="1" xfId="4" applyNumberFormat="1" applyFont="1" applyFill="1" applyBorder="1" applyAlignment="1">
      <alignment wrapText="1"/>
    </xf>
    <xf numFmtId="165" fontId="4" fillId="3" borderId="1" xfId="4" applyNumberFormat="1" applyFont="1" applyFill="1" applyBorder="1"/>
    <xf numFmtId="165" fontId="4" fillId="3" borderId="1" xfId="4" applyNumberFormat="1" applyFont="1" applyFill="1" applyBorder="1" applyAlignment="1">
      <alignment horizontal="right"/>
    </xf>
    <xf numFmtId="165" fontId="1" fillId="3" borderId="3" xfId="4" applyNumberFormat="1" applyFont="1" applyFill="1" applyBorder="1"/>
    <xf numFmtId="165" fontId="6" fillId="3" borderId="3" xfId="4" applyNumberFormat="1" applyFont="1" applyFill="1" applyBorder="1" applyAlignment="1">
      <alignment wrapText="1"/>
    </xf>
    <xf numFmtId="165" fontId="4" fillId="3" borderId="3" xfId="4" applyNumberFormat="1" applyFont="1" applyFill="1" applyBorder="1" applyAlignment="1">
      <alignment horizontal="right"/>
    </xf>
    <xf numFmtId="165" fontId="4" fillId="3" borderId="3" xfId="4" applyNumberFormat="1" applyFont="1" applyFill="1" applyBorder="1"/>
    <xf numFmtId="165" fontId="1" fillId="0" borderId="1" xfId="4" applyNumberFormat="1" applyFont="1" applyFill="1" applyBorder="1"/>
    <xf numFmtId="165" fontId="6" fillId="0" borderId="1" xfId="4" applyNumberFormat="1" applyFont="1" applyFill="1" applyBorder="1" applyAlignment="1">
      <alignment wrapText="1"/>
    </xf>
    <xf numFmtId="165" fontId="4" fillId="0" borderId="1" xfId="4" applyNumberFormat="1" applyFont="1" applyFill="1" applyBorder="1" applyAlignment="1">
      <alignment horizontal="right"/>
    </xf>
    <xf numFmtId="165" fontId="4" fillId="0" borderId="1" xfId="4" applyNumberFormat="1" applyFont="1" applyFill="1" applyBorder="1"/>
    <xf numFmtId="165" fontId="1" fillId="0" borderId="0" xfId="4" applyNumberFormat="1" applyFont="1" applyFill="1" applyBorder="1"/>
    <xf numFmtId="165" fontId="3" fillId="0" borderId="0" xfId="4" applyNumberFormat="1" applyFont="1" applyFill="1" applyBorder="1" applyAlignment="1">
      <alignment wrapText="1"/>
    </xf>
    <xf numFmtId="165" fontId="4" fillId="0" borderId="0" xfId="4" applyNumberFormat="1" applyFont="1" applyFill="1" applyBorder="1"/>
    <xf numFmtId="165" fontId="4" fillId="4" borderId="0" xfId="4" applyNumberFormat="1" applyFont="1" applyFill="1" applyAlignment="1">
      <alignment horizontal="right"/>
    </xf>
    <xf numFmtId="165" fontId="4" fillId="4" borderId="0" xfId="4" applyNumberFormat="1" applyFont="1" applyFill="1"/>
    <xf numFmtId="165" fontId="4" fillId="0" borderId="0" xfId="4" applyNumberFormat="1" applyFont="1" applyFill="1" applyBorder="1" applyAlignment="1">
      <alignment wrapText="1"/>
    </xf>
    <xf numFmtId="165" fontId="4" fillId="0" borderId="1" xfId="4" applyNumberFormat="1" applyFont="1" applyFill="1" applyBorder="1" applyAlignment="1">
      <alignment wrapText="1"/>
    </xf>
    <xf numFmtId="165" fontId="1" fillId="0" borderId="0" xfId="4" applyNumberFormat="1" applyFont="1" applyFill="1" applyBorder="1" applyAlignment="1">
      <alignment vertical="center" textRotation="90" wrapText="1"/>
    </xf>
    <xf numFmtId="165" fontId="1" fillId="0" borderId="2" xfId="4" applyNumberFormat="1" applyFont="1" applyFill="1" applyBorder="1" applyAlignment="1">
      <alignment wrapText="1"/>
    </xf>
    <xf numFmtId="165" fontId="3" fillId="0" borderId="2" xfId="4" applyNumberFormat="1" applyFont="1" applyFill="1" applyBorder="1" applyAlignment="1">
      <alignment wrapText="1"/>
    </xf>
    <xf numFmtId="165" fontId="4" fillId="0" borderId="2" xfId="4" applyNumberFormat="1" applyFont="1" applyFill="1" applyBorder="1" applyAlignment="1">
      <alignment textRotation="90" wrapText="1"/>
    </xf>
    <xf numFmtId="165" fontId="4" fillId="0" borderId="2" xfId="4" applyNumberFormat="1" applyFont="1" applyFill="1" applyBorder="1" applyAlignment="1">
      <alignment horizontal="center" textRotation="90" wrapText="1"/>
    </xf>
    <xf numFmtId="165" fontId="4" fillId="3" borderId="2" xfId="4" applyNumberFormat="1" applyFont="1" applyFill="1" applyBorder="1" applyAlignment="1">
      <alignment horizontal="center" textRotation="90" wrapText="1"/>
    </xf>
    <xf numFmtId="165" fontId="4" fillId="3" borderId="2" xfId="4" applyNumberFormat="1" applyFont="1" applyFill="1" applyBorder="1" applyAlignment="1">
      <alignment textRotation="90" wrapText="1"/>
    </xf>
    <xf numFmtId="0" fontId="9" fillId="0" borderId="0" xfId="0" applyFont="1" applyFill="1" applyAlignment="1">
      <alignment horizontal="left" wrapText="1" indent="2"/>
    </xf>
    <xf numFmtId="165" fontId="4" fillId="0" borderId="0" xfId="4" applyNumberFormat="1" applyFont="1" applyFill="1" applyAlignment="1">
      <alignment horizontal="left" indent="1"/>
    </xf>
    <xf numFmtId="165" fontId="4" fillId="3" borderId="0" xfId="4" applyNumberFormat="1" applyFont="1" applyFill="1" applyAlignment="1">
      <alignment horizontal="left" indent="1"/>
    </xf>
    <xf numFmtId="165" fontId="1" fillId="0" borderId="0" xfId="4" applyNumberFormat="1" applyFont="1" applyFill="1" applyAlignment="1">
      <alignment horizontal="left" indent="1"/>
    </xf>
    <xf numFmtId="165" fontId="1" fillId="3" borderId="0" xfId="4" applyNumberFormat="1" applyFont="1" applyFill="1" applyAlignment="1">
      <alignment horizontal="left" indent="1"/>
    </xf>
    <xf numFmtId="165" fontId="4" fillId="0" borderId="0" xfId="4" applyNumberFormat="1" applyFont="1" applyFill="1" applyAlignment="1">
      <alignment horizontal="left" indent="2"/>
    </xf>
    <xf numFmtId="165" fontId="4" fillId="3" borderId="0" xfId="4" applyNumberFormat="1" applyFont="1" applyFill="1" applyAlignment="1">
      <alignment horizontal="left" indent="2"/>
    </xf>
    <xf numFmtId="165" fontId="1" fillId="0" borderId="0" xfId="4" applyNumberFormat="1" applyFont="1" applyFill="1" applyAlignment="1">
      <alignment horizontal="left" indent="2"/>
    </xf>
    <xf numFmtId="165" fontId="4" fillId="0" borderId="3" xfId="4" applyNumberFormat="1" applyFont="1" applyFill="1" applyBorder="1"/>
    <xf numFmtId="165" fontId="1" fillId="3" borderId="4" xfId="4" applyNumberFormat="1" applyFont="1" applyFill="1" applyBorder="1"/>
    <xf numFmtId="165" fontId="6" fillId="3" borderId="4" xfId="4" applyNumberFormat="1" applyFont="1" applyFill="1" applyBorder="1"/>
    <xf numFmtId="165" fontId="4" fillId="3" borderId="4" xfId="4" applyNumberFormat="1" applyFont="1" applyFill="1" applyBorder="1"/>
    <xf numFmtId="165" fontId="4" fillId="3" borderId="4" xfId="4" applyNumberFormat="1" applyFont="1" applyFill="1" applyBorder="1" applyAlignment="1">
      <alignment horizontal="right"/>
    </xf>
    <xf numFmtId="165" fontId="6" fillId="0" borderId="0" xfId="4" applyNumberFormat="1" applyFont="1" applyFill="1" applyBorder="1"/>
    <xf numFmtId="165" fontId="3" fillId="0" borderId="0" xfId="4" applyNumberFormat="1" applyFont="1" applyFill="1" applyBorder="1"/>
    <xf numFmtId="165" fontId="1" fillId="0" borderId="0" xfId="4" applyNumberFormat="1" applyFont="1" applyFill="1" applyAlignment="1">
      <alignment vertical="center" textRotation="90"/>
    </xf>
    <xf numFmtId="164" fontId="1" fillId="0" borderId="3" xfId="0" applyNumberFormat="1" applyFont="1" applyFill="1" applyBorder="1" applyAlignment="1">
      <alignment vertical="center" textRotation="90"/>
    </xf>
    <xf numFmtId="164" fontId="1" fillId="0" borderId="3" xfId="1" applyNumberFormat="1" applyFont="1" applyFill="1" applyBorder="1" applyAlignment="1"/>
    <xf numFmtId="164" fontId="7" fillId="0" borderId="1" xfId="1" applyNumberFormat="1" applyFont="1" applyFill="1" applyBorder="1" applyAlignment="1">
      <alignment horizontal="center"/>
    </xf>
    <xf numFmtId="165" fontId="1" fillId="0" borderId="2" xfId="4" applyNumberFormat="1" applyFont="1" applyFill="1" applyBorder="1" applyAlignment="1">
      <alignment vertical="center" textRotation="90" wrapText="1"/>
    </xf>
    <xf numFmtId="165" fontId="3" fillId="3" borderId="0" xfId="4" applyNumberFormat="1" applyFont="1" applyFill="1"/>
    <xf numFmtId="165" fontId="3" fillId="0" borderId="0" xfId="4" applyNumberFormat="1" applyFont="1" applyFill="1"/>
    <xf numFmtId="165" fontId="1" fillId="0" borderId="4" xfId="4" applyNumberFormat="1" applyFont="1" applyFill="1" applyBorder="1" applyAlignment="1">
      <alignment vertical="center" textRotation="90"/>
    </xf>
    <xf numFmtId="165" fontId="13" fillId="3" borderId="4" xfId="4" applyNumberFormat="1" applyFont="1" applyFill="1" applyBorder="1"/>
    <xf numFmtId="165" fontId="3" fillId="3" borderId="4" xfId="4" applyNumberFormat="1" applyFont="1" applyFill="1" applyBorder="1"/>
    <xf numFmtId="165" fontId="13" fillId="0" borderId="0" xfId="4" applyNumberFormat="1" applyFont="1" applyFill="1" applyBorder="1"/>
    <xf numFmtId="165" fontId="6" fillId="0" borderId="1" xfId="4" applyNumberFormat="1" applyFont="1" applyFill="1" applyBorder="1"/>
    <xf numFmtId="164" fontId="1" fillId="0" borderId="0" xfId="1" applyNumberFormat="1" applyFont="1" applyFill="1" applyBorder="1" applyAlignment="1">
      <alignment wrapText="1"/>
    </xf>
    <xf numFmtId="164" fontId="1" fillId="0" borderId="0" xfId="0" applyNumberFormat="1" applyFont="1" applyFill="1" applyAlignment="1">
      <alignment horizontal="center"/>
    </xf>
    <xf numFmtId="164" fontId="1" fillId="0" borderId="2" xfId="0" applyNumberFormat="1" applyFont="1" applyFill="1" applyBorder="1"/>
    <xf numFmtId="165" fontId="13" fillId="3" borderId="0" xfId="4" applyNumberFormat="1" applyFont="1" applyFill="1"/>
    <xf numFmtId="165" fontId="13" fillId="0" borderId="0" xfId="4" applyNumberFormat="1" applyFont="1" applyFill="1"/>
    <xf numFmtId="164" fontId="1" fillId="3" borderId="4" xfId="0" applyNumberFormat="1" applyFont="1" applyFill="1" applyBorder="1"/>
    <xf numFmtId="165" fontId="6" fillId="3" borderId="0" xfId="4" applyNumberFormat="1" applyFont="1" applyFill="1"/>
    <xf numFmtId="0" fontId="1" fillId="3" borderId="0" xfId="0" applyFont="1" applyFill="1" applyAlignment="1">
      <alignment horizontal="left" wrapText="1" indent="2"/>
    </xf>
    <xf numFmtId="165" fontId="1" fillId="0" borderId="3" xfId="4" applyNumberFormat="1" applyFont="1" applyFill="1" applyBorder="1" applyAlignment="1">
      <alignment vertical="center" textRotation="90"/>
    </xf>
    <xf numFmtId="165" fontId="13" fillId="3" borderId="3" xfId="4" applyNumberFormat="1" applyFont="1" applyFill="1" applyBorder="1"/>
    <xf numFmtId="0" fontId="1" fillId="3" borderId="3" xfId="0" applyFont="1" applyFill="1" applyBorder="1" applyAlignment="1">
      <alignment horizontal="left" wrapText="1" indent="2"/>
    </xf>
    <xf numFmtId="0" fontId="0" fillId="0" borderId="0" xfId="0" applyAlignment="1">
      <alignment horizontal="left" indent="1"/>
    </xf>
    <xf numFmtId="0" fontId="15" fillId="0" borderId="0" xfId="5"/>
    <xf numFmtId="0" fontId="16" fillId="0" borderId="0" xfId="5" applyFont="1" applyAlignment="1">
      <alignment vertical="center"/>
    </xf>
    <xf numFmtId="0" fontId="17" fillId="0" borderId="0" xfId="5" applyFont="1" applyAlignment="1">
      <alignment vertical="center"/>
    </xf>
    <xf numFmtId="0" fontId="17" fillId="0" borderId="0" xfId="5" applyFont="1" applyAlignment="1">
      <alignment horizontal="right"/>
    </xf>
    <xf numFmtId="0" fontId="16" fillId="0" borderId="9" xfId="5" applyFont="1" applyBorder="1" applyAlignment="1">
      <alignment horizontal="centerContinuous" vertical="center" wrapText="1"/>
    </xf>
    <xf numFmtId="38" fontId="18" fillId="0" borderId="9" xfId="5" applyNumberFormat="1" applyFont="1" applyBorder="1" applyAlignment="1">
      <alignment horizontal="center" vertical="center" wrapText="1"/>
    </xf>
    <xf numFmtId="0" fontId="16" fillId="0" borderId="9" xfId="5" applyFont="1" applyBorder="1" applyAlignment="1">
      <alignment horizontal="left" vertical="center" wrapText="1"/>
    </xf>
    <xf numFmtId="0" fontId="16" fillId="0" borderId="10" xfId="5" applyFont="1" applyBorder="1" applyAlignment="1">
      <alignment horizontal="centerContinuous" vertical="center" wrapText="1"/>
    </xf>
    <xf numFmtId="38" fontId="18" fillId="0" borderId="10" xfId="5" applyNumberFormat="1" applyFont="1" applyBorder="1" applyAlignment="1">
      <alignment horizontal="center" vertical="center" wrapText="1"/>
    </xf>
    <xf numFmtId="38" fontId="16" fillId="0" borderId="10" xfId="5" applyNumberFormat="1" applyFont="1" applyBorder="1" applyAlignment="1">
      <alignment horizontal="center" vertical="center" wrapText="1"/>
    </xf>
    <xf numFmtId="0" fontId="18" fillId="0" borderId="0" xfId="5" applyFont="1"/>
    <xf numFmtId="167" fontId="17" fillId="0" borderId="0" xfId="5" applyNumberFormat="1" applyFont="1" applyAlignment="1">
      <alignment horizontal="right"/>
    </xf>
    <xf numFmtId="166" fontId="15" fillId="0" borderId="0" xfId="5" applyNumberFormat="1" applyAlignment="1">
      <alignment horizontal="right"/>
    </xf>
    <xf numFmtId="166" fontId="17" fillId="0" borderId="0" xfId="5" applyNumberFormat="1" applyFont="1" applyAlignment="1">
      <alignment horizontal="right"/>
    </xf>
    <xf numFmtId="0" fontId="19" fillId="0" borderId="0" xfId="5" applyFont="1"/>
    <xf numFmtId="167" fontId="15" fillId="0" borderId="0" xfId="5" applyNumberFormat="1" applyAlignment="1">
      <alignment horizontal="right"/>
    </xf>
    <xf numFmtId="167" fontId="15" fillId="0" borderId="0" xfId="5" applyNumberFormat="1"/>
    <xf numFmtId="167" fontId="17" fillId="0" borderId="11" xfId="5" applyNumberFormat="1" applyFont="1" applyBorder="1" applyAlignment="1">
      <alignment horizontal="right"/>
    </xf>
    <xf numFmtId="167" fontId="15" fillId="0" borderId="11" xfId="5" applyNumberFormat="1" applyBorder="1" applyAlignment="1">
      <alignment horizontal="right"/>
    </xf>
    <xf numFmtId="0" fontId="19" fillId="0" borderId="10" xfId="5" applyFont="1" applyBorder="1"/>
    <xf numFmtId="0" fontId="19" fillId="0" borderId="0" xfId="5" applyFont="1" applyAlignment="1">
      <alignment horizontal="left"/>
    </xf>
    <xf numFmtId="0" fontId="17" fillId="0" borderId="0" xfId="5" applyFont="1" applyAlignment="1">
      <alignment horizontal="left"/>
    </xf>
    <xf numFmtId="0" fontId="18" fillId="0" borderId="0" xfId="5" applyFont="1" applyAlignment="1">
      <alignment horizontal="left"/>
    </xf>
    <xf numFmtId="0" fontId="18" fillId="0" borderId="10" xfId="5" applyFont="1" applyBorder="1"/>
    <xf numFmtId="0" fontId="18" fillId="0" borderId="10" xfId="5" applyFont="1" applyBorder="1" applyAlignment="1">
      <alignment horizontal="left"/>
    </xf>
    <xf numFmtId="0" fontId="17" fillId="0" borderId="0" xfId="5" applyFont="1"/>
    <xf numFmtId="0" fontId="19" fillId="0" borderId="10" xfId="5" applyFont="1" applyBorder="1" applyAlignment="1">
      <alignment horizontal="left"/>
    </xf>
    <xf numFmtId="0" fontId="20" fillId="0" borderId="0" xfId="5" applyFont="1"/>
    <xf numFmtId="0" fontId="21" fillId="0" borderId="0" xfId="5" applyFont="1"/>
    <xf numFmtId="167" fontId="22" fillId="0" borderId="0" xfId="5" applyNumberFormat="1" applyFont="1" applyAlignment="1">
      <alignment horizontal="right"/>
    </xf>
    <xf numFmtId="167" fontId="21" fillId="0" borderId="0" xfId="5" applyNumberFormat="1" applyFont="1" applyAlignment="1">
      <alignment horizontal="right"/>
    </xf>
    <xf numFmtId="0" fontId="20" fillId="0" borderId="0" xfId="5" applyFont="1" applyAlignment="1">
      <alignment horizontal="left"/>
    </xf>
    <xf numFmtId="0" fontId="23" fillId="0" borderId="0" xfId="5" applyFont="1"/>
    <xf numFmtId="0" fontId="23" fillId="0" borderId="0" xfId="5" applyFont="1" applyAlignment="1">
      <alignment horizontal="left"/>
    </xf>
    <xf numFmtId="167" fontId="22" fillId="0" borderId="11" xfId="5" applyNumberFormat="1" applyFont="1" applyBorder="1" applyAlignment="1">
      <alignment horizontal="right"/>
    </xf>
    <xf numFmtId="167" fontId="21" fillId="0" borderId="11" xfId="5" applyNumberFormat="1" applyFont="1" applyBorder="1" applyAlignment="1">
      <alignment horizontal="right"/>
    </xf>
    <xf numFmtId="0" fontId="20" fillId="0" borderId="10" xfId="5" applyFont="1" applyBorder="1" applyAlignment="1">
      <alignment horizontal="left"/>
    </xf>
    <xf numFmtId="168" fontId="18" fillId="0" borderId="0" xfId="5" applyNumberFormat="1" applyFont="1"/>
    <xf numFmtId="168" fontId="18" fillId="0" borderId="0" xfId="5" applyNumberFormat="1" applyFont="1" applyAlignment="1">
      <alignment horizontal="left"/>
    </xf>
    <xf numFmtId="0" fontId="16" fillId="0" borderId="0" xfId="5" applyFont="1"/>
    <xf numFmtId="0" fontId="16" fillId="0" borderId="9" xfId="5" applyFont="1" applyBorder="1" applyAlignment="1">
      <alignment horizontal="centerContinuous"/>
    </xf>
    <xf numFmtId="0" fontId="16" fillId="0" borderId="10" xfId="5" applyFont="1" applyBorder="1" applyAlignment="1">
      <alignment horizontal="centerContinuous" vertical="center"/>
    </xf>
    <xf numFmtId="166" fontId="17" fillId="0" borderId="0" xfId="5" applyNumberFormat="1" applyFont="1"/>
    <xf numFmtId="167" fontId="17" fillId="0" borderId="12" xfId="5" applyNumberFormat="1" applyFont="1" applyBorder="1" applyAlignment="1">
      <alignment horizontal="right"/>
    </xf>
    <xf numFmtId="166" fontId="17" fillId="0" borderId="0" xfId="5" applyNumberFormat="1" applyFont="1" applyAlignment="1">
      <alignment horizontal="left"/>
    </xf>
    <xf numFmtId="166" fontId="15" fillId="0" borderId="0" xfId="5" applyNumberFormat="1"/>
    <xf numFmtId="166" fontId="18" fillId="0" borderId="0" xfId="5" applyNumberFormat="1" applyFont="1" applyAlignment="1">
      <alignment horizontal="left"/>
    </xf>
    <xf numFmtId="166" fontId="19" fillId="0" borderId="0" xfId="5" applyNumberFormat="1" applyFont="1"/>
    <xf numFmtId="166" fontId="19" fillId="0" borderId="0" xfId="5" applyNumberFormat="1" applyFont="1" applyAlignment="1">
      <alignment horizontal="left"/>
    </xf>
    <xf numFmtId="166" fontId="18" fillId="0" borderId="0" xfId="5" applyNumberFormat="1" applyFont="1"/>
    <xf numFmtId="166" fontId="19" fillId="0" borderId="10" xfId="5" applyNumberFormat="1" applyFont="1" applyBorder="1"/>
    <xf numFmtId="168" fontId="19" fillId="0" borderId="0" xfId="5" applyNumberFormat="1" applyFont="1" applyAlignment="1">
      <alignment horizontal="left"/>
    </xf>
    <xf numFmtId="38" fontId="19" fillId="0" borderId="11" xfId="5" applyNumberFormat="1" applyFont="1" applyBorder="1"/>
    <xf numFmtId="166" fontId="18" fillId="0" borderId="11" xfId="5" applyNumberFormat="1" applyFont="1" applyBorder="1"/>
    <xf numFmtId="166" fontId="18" fillId="0" borderId="10" xfId="5" applyNumberFormat="1" applyFont="1" applyBorder="1"/>
    <xf numFmtId="1" fontId="0" fillId="0" borderId="0" xfId="0" applyNumberFormat="1"/>
    <xf numFmtId="0" fontId="24" fillId="0" borderId="0" xfId="0" applyFont="1" applyAlignment="1">
      <alignment horizontal="left" indent="2"/>
    </xf>
    <xf numFmtId="0" fontId="24" fillId="0" borderId="0" xfId="0" applyFont="1" applyAlignment="1">
      <alignment horizontal="left" indent="3"/>
    </xf>
    <xf numFmtId="0" fontId="14" fillId="0" borderId="0" xfId="0" applyFont="1"/>
    <xf numFmtId="0" fontId="14" fillId="0" borderId="0" xfId="0" applyFont="1" applyAlignment="1">
      <alignment horizontal="left"/>
    </xf>
    <xf numFmtId="1" fontId="14" fillId="0" borderId="0" xfId="0" applyNumberFormat="1" applyFont="1"/>
    <xf numFmtId="0" fontId="24" fillId="0" borderId="0" xfId="0" applyFont="1"/>
    <xf numFmtId="1" fontId="24" fillId="0" borderId="0" xfId="0" applyNumberFormat="1" applyFont="1"/>
    <xf numFmtId="1" fontId="24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/>
    <xf numFmtId="169" fontId="0" fillId="0" borderId="0" xfId="6" applyNumberFormat="1" applyFont="1"/>
    <xf numFmtId="0" fontId="14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vertical="center" wrapText="1"/>
    </xf>
    <xf numFmtId="1" fontId="0" fillId="0" borderId="0" xfId="0" applyNumberFormat="1" applyAlignment="1">
      <alignment vertical="center" wrapText="1"/>
    </xf>
    <xf numFmtId="169" fontId="0" fillId="0" borderId="0" xfId="6" applyNumberFormat="1" applyFont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165" fontId="3" fillId="0" borderId="5" xfId="4" applyNumberFormat="1" applyFont="1" applyFill="1" applyBorder="1" applyAlignment="1">
      <alignment horizontal="center" vertical="center" textRotation="90" wrapText="1"/>
    </xf>
    <xf numFmtId="165" fontId="3" fillId="0" borderId="6" xfId="4" applyNumberFormat="1" applyFont="1" applyFill="1" applyBorder="1" applyAlignment="1">
      <alignment horizontal="center" vertical="center" textRotation="90" wrapText="1"/>
    </xf>
    <xf numFmtId="165" fontId="3" fillId="0" borderId="7" xfId="4" applyNumberFormat="1" applyFont="1" applyFill="1" applyBorder="1" applyAlignment="1">
      <alignment horizontal="center" vertical="center" textRotation="90" wrapText="1"/>
    </xf>
    <xf numFmtId="164" fontId="3" fillId="0" borderId="0" xfId="1" applyNumberFormat="1" applyFont="1" applyFill="1" applyBorder="1" applyAlignment="1">
      <alignment horizontal="left" wrapText="1"/>
    </xf>
    <xf numFmtId="164" fontId="1" fillId="0" borderId="3" xfId="1" applyNumberFormat="1" applyFont="1" applyFill="1" applyBorder="1" applyAlignment="1">
      <alignment horizontal="right"/>
    </xf>
    <xf numFmtId="165" fontId="3" fillId="0" borderId="8" xfId="4" applyNumberFormat="1" applyFont="1" applyFill="1" applyBorder="1" applyAlignment="1">
      <alignment horizontal="center" vertical="center" textRotation="90"/>
    </xf>
    <xf numFmtId="165" fontId="3" fillId="0" borderId="6" xfId="4" applyNumberFormat="1" applyFont="1" applyFill="1" applyBorder="1" applyAlignment="1">
      <alignment horizontal="center" vertical="center" textRotation="90"/>
    </xf>
    <xf numFmtId="165" fontId="3" fillId="0" borderId="7" xfId="4" applyNumberFormat="1" applyFont="1" applyFill="1" applyBorder="1" applyAlignment="1">
      <alignment horizontal="center" vertical="center" textRotation="90"/>
    </xf>
    <xf numFmtId="165" fontId="3" fillId="0" borderId="1" xfId="4" applyNumberFormat="1" applyFont="1" applyFill="1" applyBorder="1" applyAlignment="1">
      <alignment horizontal="center" vertical="center" textRotation="90"/>
    </xf>
    <xf numFmtId="165" fontId="3" fillId="0" borderId="0" xfId="4" applyNumberFormat="1" applyFont="1" applyFill="1" applyBorder="1" applyAlignment="1">
      <alignment horizontal="center" vertical="center" textRotation="90"/>
    </xf>
    <xf numFmtId="165" fontId="3" fillId="0" borderId="3" xfId="4" applyNumberFormat="1" applyFont="1" applyFill="1" applyBorder="1" applyAlignment="1">
      <alignment horizontal="center" vertical="center" textRotation="90"/>
    </xf>
    <xf numFmtId="1" fontId="0" fillId="0" borderId="0" xfId="0" applyNumberFormat="1" applyAlignment="1">
      <alignment horizontal="right"/>
    </xf>
    <xf numFmtId="1" fontId="14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24" fillId="0" borderId="0" xfId="0" applyFont="1" applyAlignment="1">
      <alignment horizontal="left"/>
    </xf>
  </cellXfs>
  <cellStyles count="7">
    <cellStyle name="Motif" xfId="5" xr:uid="{560D303D-DEBB-B04E-9A99-CF906D8D21B6}"/>
    <cellStyle name="Normal" xfId="0" builtinId="0"/>
    <cellStyle name="Normal_seq amended.xls" xfId="4" xr:uid="{192EDC5F-4315-C348-9284-14B250931003}"/>
    <cellStyle name="Normal_TAB2_8" xfId="1" xr:uid="{2BACEEE4-C500-D845-8C71-8BBDA9842EF6}"/>
    <cellStyle name="Normal_TAB8_1" xfId="2" xr:uid="{1AD7CEA4-A9B2-CE45-BA51-83207C4A239B}"/>
    <cellStyle name="Normal_TAB8_2" xfId="3" xr:uid="{2B4E2632-09F6-F54E-A59C-7CB660553067}"/>
    <cellStyle name="Per cent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0</xdr:row>
      <xdr:rowOff>0</xdr:rowOff>
    </xdr:from>
    <xdr:to>
      <xdr:col>3</xdr:col>
      <xdr:colOff>7620</xdr:colOff>
      <xdr:row>0</xdr:row>
      <xdr:rowOff>0</xdr:rowOff>
    </xdr:to>
    <xdr:sp macro="" textlink="">
      <xdr:nvSpPr>
        <xdr:cNvPr id="2" name="Text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708400" y="0"/>
          <a:ext cx="782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Ensemble de l'économie</a:t>
          </a:r>
        </a:p>
      </xdr:txBody>
    </xdr:sp>
    <xdr:clientData/>
  </xdr:twoCellAnchor>
  <xdr:twoCellAnchor>
    <xdr:from>
      <xdr:col>3</xdr:col>
      <xdr:colOff>38100</xdr:colOff>
      <xdr:row>0</xdr:row>
      <xdr:rowOff>0</xdr:rowOff>
    </xdr:from>
    <xdr:to>
      <xdr:col>4</xdr:col>
      <xdr:colOff>20329</xdr:colOff>
      <xdr:row>0</xdr:row>
      <xdr:rowOff>0</xdr:rowOff>
    </xdr:to>
    <xdr:sp macro="" textlink="">
      <xdr:nvSpPr>
        <xdr:cNvPr id="3" name="Text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21200" y="0"/>
          <a:ext cx="79502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S11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Sociétés non financières</a:t>
          </a:r>
        </a:p>
      </xdr:txBody>
    </xdr:sp>
    <xdr:clientData/>
  </xdr:twoCellAnchor>
  <xdr:twoCellAnchor>
    <xdr:from>
      <xdr:col>4</xdr:col>
      <xdr:colOff>38100</xdr:colOff>
      <xdr:row>0</xdr:row>
      <xdr:rowOff>0</xdr:rowOff>
    </xdr:from>
    <xdr:to>
      <xdr:col>5</xdr:col>
      <xdr:colOff>7620</xdr:colOff>
      <xdr:row>0</xdr:row>
      <xdr:rowOff>0</xdr:rowOff>
    </xdr:to>
    <xdr:sp macro="" textlink="">
      <xdr:nvSpPr>
        <xdr:cNvPr id="4" name="Text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334000" y="0"/>
          <a:ext cx="782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S12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Sociétés financières</a:t>
          </a:r>
        </a:p>
      </xdr:txBody>
    </xdr:sp>
    <xdr:clientData/>
  </xdr:twoCellAnchor>
  <xdr:twoCellAnchor>
    <xdr:from>
      <xdr:col>5</xdr:col>
      <xdr:colOff>38100</xdr:colOff>
      <xdr:row>0</xdr:row>
      <xdr:rowOff>0</xdr:rowOff>
    </xdr:from>
    <xdr:to>
      <xdr:col>6</xdr:col>
      <xdr:colOff>20329</xdr:colOff>
      <xdr:row>0</xdr:row>
      <xdr:rowOff>0</xdr:rowOff>
    </xdr:to>
    <xdr:sp macro="" textlink="">
      <xdr:nvSpPr>
        <xdr:cNvPr id="5" name="Texte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6146800" y="0"/>
          <a:ext cx="79502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S13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Administra-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tions publiques</a:t>
          </a:r>
        </a:p>
      </xdr:txBody>
    </xdr:sp>
    <xdr:clientData/>
  </xdr:twoCellAnchor>
  <xdr:twoCellAnchor>
    <xdr:from>
      <xdr:col>6</xdr:col>
      <xdr:colOff>38100</xdr:colOff>
      <xdr:row>0</xdr:row>
      <xdr:rowOff>0</xdr:rowOff>
    </xdr:from>
    <xdr:to>
      <xdr:col>7</xdr:col>
      <xdr:colOff>7620</xdr:colOff>
      <xdr:row>0</xdr:row>
      <xdr:rowOff>0</xdr:rowOff>
    </xdr:to>
    <xdr:sp macro="" textlink="">
      <xdr:nvSpPr>
        <xdr:cNvPr id="6" name="Texte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6959600" y="0"/>
          <a:ext cx="782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S14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Ménages</a:t>
          </a:r>
        </a:p>
      </xdr:txBody>
    </xdr:sp>
    <xdr:clientData/>
  </xdr:twoCellAnchor>
  <xdr:twoCellAnchor>
    <xdr:from>
      <xdr:col>7</xdr:col>
      <xdr:colOff>38100</xdr:colOff>
      <xdr:row>0</xdr:row>
      <xdr:rowOff>0</xdr:rowOff>
    </xdr:from>
    <xdr:to>
      <xdr:col>9</xdr:col>
      <xdr:colOff>7620</xdr:colOff>
      <xdr:row>0</xdr:row>
      <xdr:rowOff>0</xdr:rowOff>
    </xdr:to>
    <xdr:sp macro="" textlink="">
      <xdr:nvSpPr>
        <xdr:cNvPr id="7" name="Texte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7772400" y="0"/>
          <a:ext cx="15951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S15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Institutions sans but lucratif</a:t>
          </a:r>
        </a:p>
      </xdr:txBody>
    </xdr:sp>
    <xdr:clientData/>
  </xdr:twoCellAnchor>
  <xdr:twoCellAnchor>
    <xdr:from>
      <xdr:col>9</xdr:col>
      <xdr:colOff>38100</xdr:colOff>
      <xdr:row>0</xdr:row>
      <xdr:rowOff>0</xdr:rowOff>
    </xdr:from>
    <xdr:to>
      <xdr:col>10</xdr:col>
      <xdr:colOff>7620</xdr:colOff>
      <xdr:row>0</xdr:row>
      <xdr:rowOff>0</xdr:rowOff>
    </xdr:to>
    <xdr:sp macro="" textlink="">
      <xdr:nvSpPr>
        <xdr:cNvPr id="8" name="Texte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9398000" y="0"/>
          <a:ext cx="782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S2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Reste du Monde</a:t>
          </a:r>
        </a:p>
      </xdr:txBody>
    </xdr:sp>
    <xdr:clientData/>
  </xdr:twoCellAnchor>
  <xdr:twoCellAnchor>
    <xdr:from>
      <xdr:col>10</xdr:col>
      <xdr:colOff>38100</xdr:colOff>
      <xdr:row>0</xdr:row>
      <xdr:rowOff>0</xdr:rowOff>
    </xdr:from>
    <xdr:to>
      <xdr:col>11</xdr:col>
      <xdr:colOff>20329</xdr:colOff>
      <xdr:row>0</xdr:row>
      <xdr:rowOff>0</xdr:rowOff>
    </xdr:to>
    <xdr:sp macro="" textlink="">
      <xdr:nvSpPr>
        <xdr:cNvPr id="9" name="Texte 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10210800" y="0"/>
          <a:ext cx="79502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SBS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Biens et Services - Consom-mation finale</a:t>
          </a:r>
        </a:p>
      </xdr:txBody>
    </xdr:sp>
    <xdr:clientData/>
  </xdr:twoCellAnchor>
  <xdr:twoCellAnchor>
    <xdr:from>
      <xdr:col>11</xdr:col>
      <xdr:colOff>38100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0" name="Texte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11023600" y="0"/>
          <a:ext cx="774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S0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Total</a:t>
          </a:r>
        </a:p>
      </xdr:txBody>
    </xdr:sp>
    <xdr:clientData/>
  </xdr:twoCellAnchor>
  <xdr:twoCellAnchor>
    <xdr:from>
      <xdr:col>2</xdr:col>
      <xdr:colOff>38100</xdr:colOff>
      <xdr:row>0</xdr:row>
      <xdr:rowOff>0</xdr:rowOff>
    </xdr:from>
    <xdr:to>
      <xdr:col>3</xdr:col>
      <xdr:colOff>7620</xdr:colOff>
      <xdr:row>0</xdr:row>
      <xdr:rowOff>0</xdr:rowOff>
    </xdr:to>
    <xdr:sp macro="" textlink="">
      <xdr:nvSpPr>
        <xdr:cNvPr id="11" name="Texte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3708400" y="0"/>
          <a:ext cx="782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Ensemble de l'économie</a:t>
          </a:r>
        </a:p>
      </xdr:txBody>
    </xdr:sp>
    <xdr:clientData/>
  </xdr:twoCellAnchor>
  <xdr:twoCellAnchor>
    <xdr:from>
      <xdr:col>3</xdr:col>
      <xdr:colOff>38100</xdr:colOff>
      <xdr:row>0</xdr:row>
      <xdr:rowOff>0</xdr:rowOff>
    </xdr:from>
    <xdr:to>
      <xdr:col>4</xdr:col>
      <xdr:colOff>20329</xdr:colOff>
      <xdr:row>0</xdr:row>
      <xdr:rowOff>0</xdr:rowOff>
    </xdr:to>
    <xdr:sp macro="" textlink="">
      <xdr:nvSpPr>
        <xdr:cNvPr id="12" name="Texte 1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4521200" y="0"/>
          <a:ext cx="79502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S11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Sociétés non financières</a:t>
          </a:r>
        </a:p>
      </xdr:txBody>
    </xdr:sp>
    <xdr:clientData/>
  </xdr:twoCellAnchor>
  <xdr:twoCellAnchor>
    <xdr:from>
      <xdr:col>4</xdr:col>
      <xdr:colOff>38100</xdr:colOff>
      <xdr:row>0</xdr:row>
      <xdr:rowOff>0</xdr:rowOff>
    </xdr:from>
    <xdr:to>
      <xdr:col>5</xdr:col>
      <xdr:colOff>7620</xdr:colOff>
      <xdr:row>0</xdr:row>
      <xdr:rowOff>0</xdr:rowOff>
    </xdr:to>
    <xdr:sp macro="" textlink="">
      <xdr:nvSpPr>
        <xdr:cNvPr id="13" name="Texte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5334000" y="0"/>
          <a:ext cx="782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S12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Sociétés financières</a:t>
          </a:r>
        </a:p>
      </xdr:txBody>
    </xdr:sp>
    <xdr:clientData/>
  </xdr:twoCellAnchor>
  <xdr:twoCellAnchor>
    <xdr:from>
      <xdr:col>5</xdr:col>
      <xdr:colOff>38100</xdr:colOff>
      <xdr:row>0</xdr:row>
      <xdr:rowOff>0</xdr:rowOff>
    </xdr:from>
    <xdr:to>
      <xdr:col>6</xdr:col>
      <xdr:colOff>20329</xdr:colOff>
      <xdr:row>0</xdr:row>
      <xdr:rowOff>0</xdr:rowOff>
    </xdr:to>
    <xdr:sp macro="" textlink="">
      <xdr:nvSpPr>
        <xdr:cNvPr id="14" name="Texte 13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6146800" y="0"/>
          <a:ext cx="79502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S13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Administra-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tions publiques</a:t>
          </a:r>
        </a:p>
      </xdr:txBody>
    </xdr:sp>
    <xdr:clientData/>
  </xdr:twoCellAnchor>
  <xdr:twoCellAnchor>
    <xdr:from>
      <xdr:col>6</xdr:col>
      <xdr:colOff>38100</xdr:colOff>
      <xdr:row>0</xdr:row>
      <xdr:rowOff>0</xdr:rowOff>
    </xdr:from>
    <xdr:to>
      <xdr:col>7</xdr:col>
      <xdr:colOff>7620</xdr:colOff>
      <xdr:row>0</xdr:row>
      <xdr:rowOff>0</xdr:rowOff>
    </xdr:to>
    <xdr:sp macro="" textlink="">
      <xdr:nvSpPr>
        <xdr:cNvPr id="15" name="Texte 14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6959600" y="0"/>
          <a:ext cx="782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S14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Ménages</a:t>
          </a:r>
        </a:p>
      </xdr:txBody>
    </xdr:sp>
    <xdr:clientData/>
  </xdr:twoCellAnchor>
  <xdr:twoCellAnchor>
    <xdr:from>
      <xdr:col>7</xdr:col>
      <xdr:colOff>38100</xdr:colOff>
      <xdr:row>0</xdr:row>
      <xdr:rowOff>0</xdr:rowOff>
    </xdr:from>
    <xdr:to>
      <xdr:col>9</xdr:col>
      <xdr:colOff>7620</xdr:colOff>
      <xdr:row>0</xdr:row>
      <xdr:rowOff>0</xdr:rowOff>
    </xdr:to>
    <xdr:sp macro="" textlink="">
      <xdr:nvSpPr>
        <xdr:cNvPr id="16" name="Texte 15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7772400" y="0"/>
          <a:ext cx="15951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S15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Institutions sans but lucratif</a:t>
          </a:r>
        </a:p>
      </xdr:txBody>
    </xdr:sp>
    <xdr:clientData/>
  </xdr:twoCellAnchor>
  <xdr:twoCellAnchor>
    <xdr:from>
      <xdr:col>9</xdr:col>
      <xdr:colOff>38100</xdr:colOff>
      <xdr:row>0</xdr:row>
      <xdr:rowOff>0</xdr:rowOff>
    </xdr:from>
    <xdr:to>
      <xdr:col>10</xdr:col>
      <xdr:colOff>7620</xdr:colOff>
      <xdr:row>0</xdr:row>
      <xdr:rowOff>0</xdr:rowOff>
    </xdr:to>
    <xdr:sp macro="" textlink="">
      <xdr:nvSpPr>
        <xdr:cNvPr id="17" name="Texte 16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9398000" y="0"/>
          <a:ext cx="782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S2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Reste du Monde</a:t>
          </a:r>
        </a:p>
      </xdr:txBody>
    </xdr:sp>
    <xdr:clientData/>
  </xdr:twoCellAnchor>
  <xdr:twoCellAnchor>
    <xdr:from>
      <xdr:col>10</xdr:col>
      <xdr:colOff>38100</xdr:colOff>
      <xdr:row>0</xdr:row>
      <xdr:rowOff>0</xdr:rowOff>
    </xdr:from>
    <xdr:to>
      <xdr:col>11</xdr:col>
      <xdr:colOff>20329</xdr:colOff>
      <xdr:row>0</xdr:row>
      <xdr:rowOff>0</xdr:rowOff>
    </xdr:to>
    <xdr:sp macro="" textlink="">
      <xdr:nvSpPr>
        <xdr:cNvPr id="18" name="Texte 17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10210800" y="0"/>
          <a:ext cx="79502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SBS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Biens et Services - Consom-mation finale</a:t>
          </a:r>
        </a:p>
      </xdr:txBody>
    </xdr:sp>
    <xdr:clientData/>
  </xdr:twoCellAnchor>
  <xdr:twoCellAnchor>
    <xdr:from>
      <xdr:col>11</xdr:col>
      <xdr:colOff>38100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9" name="Texte 18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11023600" y="0"/>
          <a:ext cx="774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S0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Total</a:t>
          </a:r>
        </a:p>
      </xdr:txBody>
    </xdr:sp>
    <xdr:clientData/>
  </xdr:twoCellAnchor>
  <xdr:twoCellAnchor>
    <xdr:from>
      <xdr:col>2</xdr:col>
      <xdr:colOff>38100</xdr:colOff>
      <xdr:row>0</xdr:row>
      <xdr:rowOff>0</xdr:rowOff>
    </xdr:from>
    <xdr:to>
      <xdr:col>3</xdr:col>
      <xdr:colOff>7620</xdr:colOff>
      <xdr:row>0</xdr:row>
      <xdr:rowOff>0</xdr:rowOff>
    </xdr:to>
    <xdr:sp macro="" textlink="">
      <xdr:nvSpPr>
        <xdr:cNvPr id="20" name="Texte 1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3708400" y="0"/>
          <a:ext cx="782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Ensemble de l'économie</a:t>
          </a:r>
        </a:p>
      </xdr:txBody>
    </xdr:sp>
    <xdr:clientData/>
  </xdr:twoCellAnchor>
  <xdr:twoCellAnchor>
    <xdr:from>
      <xdr:col>3</xdr:col>
      <xdr:colOff>38100</xdr:colOff>
      <xdr:row>0</xdr:row>
      <xdr:rowOff>0</xdr:rowOff>
    </xdr:from>
    <xdr:to>
      <xdr:col>4</xdr:col>
      <xdr:colOff>20329</xdr:colOff>
      <xdr:row>0</xdr:row>
      <xdr:rowOff>0</xdr:rowOff>
    </xdr:to>
    <xdr:sp macro="" textlink="">
      <xdr:nvSpPr>
        <xdr:cNvPr id="21" name="Texte 2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4521200" y="0"/>
          <a:ext cx="79502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S11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Sociétés non financières</a:t>
          </a:r>
        </a:p>
      </xdr:txBody>
    </xdr:sp>
    <xdr:clientData/>
  </xdr:twoCellAnchor>
  <xdr:twoCellAnchor>
    <xdr:from>
      <xdr:col>4</xdr:col>
      <xdr:colOff>38100</xdr:colOff>
      <xdr:row>0</xdr:row>
      <xdr:rowOff>0</xdr:rowOff>
    </xdr:from>
    <xdr:to>
      <xdr:col>5</xdr:col>
      <xdr:colOff>7620</xdr:colOff>
      <xdr:row>0</xdr:row>
      <xdr:rowOff>0</xdr:rowOff>
    </xdr:to>
    <xdr:sp macro="" textlink="">
      <xdr:nvSpPr>
        <xdr:cNvPr id="22" name="Texte 3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5334000" y="0"/>
          <a:ext cx="782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S12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Sociétés financières</a:t>
          </a:r>
        </a:p>
      </xdr:txBody>
    </xdr:sp>
    <xdr:clientData/>
  </xdr:twoCellAnchor>
  <xdr:twoCellAnchor>
    <xdr:from>
      <xdr:col>5</xdr:col>
      <xdr:colOff>38100</xdr:colOff>
      <xdr:row>0</xdr:row>
      <xdr:rowOff>0</xdr:rowOff>
    </xdr:from>
    <xdr:to>
      <xdr:col>6</xdr:col>
      <xdr:colOff>20329</xdr:colOff>
      <xdr:row>0</xdr:row>
      <xdr:rowOff>0</xdr:rowOff>
    </xdr:to>
    <xdr:sp macro="" textlink="">
      <xdr:nvSpPr>
        <xdr:cNvPr id="23" name="Texte 4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6146800" y="0"/>
          <a:ext cx="79502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S13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Administra-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tions publiques</a:t>
          </a:r>
        </a:p>
      </xdr:txBody>
    </xdr:sp>
    <xdr:clientData/>
  </xdr:twoCellAnchor>
  <xdr:twoCellAnchor>
    <xdr:from>
      <xdr:col>6</xdr:col>
      <xdr:colOff>38100</xdr:colOff>
      <xdr:row>0</xdr:row>
      <xdr:rowOff>0</xdr:rowOff>
    </xdr:from>
    <xdr:to>
      <xdr:col>7</xdr:col>
      <xdr:colOff>7620</xdr:colOff>
      <xdr:row>0</xdr:row>
      <xdr:rowOff>0</xdr:rowOff>
    </xdr:to>
    <xdr:sp macro="" textlink="">
      <xdr:nvSpPr>
        <xdr:cNvPr id="24" name="Texte 5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6959600" y="0"/>
          <a:ext cx="782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S14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Ménages</a:t>
          </a:r>
        </a:p>
      </xdr:txBody>
    </xdr:sp>
    <xdr:clientData/>
  </xdr:twoCellAnchor>
  <xdr:twoCellAnchor>
    <xdr:from>
      <xdr:col>7</xdr:col>
      <xdr:colOff>38100</xdr:colOff>
      <xdr:row>0</xdr:row>
      <xdr:rowOff>0</xdr:rowOff>
    </xdr:from>
    <xdr:to>
      <xdr:col>9</xdr:col>
      <xdr:colOff>7620</xdr:colOff>
      <xdr:row>0</xdr:row>
      <xdr:rowOff>0</xdr:rowOff>
    </xdr:to>
    <xdr:sp macro="" textlink="">
      <xdr:nvSpPr>
        <xdr:cNvPr id="25" name="Texte 6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7772400" y="0"/>
          <a:ext cx="15951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S15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Institutions sans but lucratif</a:t>
          </a:r>
        </a:p>
      </xdr:txBody>
    </xdr:sp>
    <xdr:clientData/>
  </xdr:twoCellAnchor>
  <xdr:twoCellAnchor>
    <xdr:from>
      <xdr:col>9</xdr:col>
      <xdr:colOff>38100</xdr:colOff>
      <xdr:row>0</xdr:row>
      <xdr:rowOff>0</xdr:rowOff>
    </xdr:from>
    <xdr:to>
      <xdr:col>10</xdr:col>
      <xdr:colOff>7620</xdr:colOff>
      <xdr:row>0</xdr:row>
      <xdr:rowOff>0</xdr:rowOff>
    </xdr:to>
    <xdr:sp macro="" textlink="">
      <xdr:nvSpPr>
        <xdr:cNvPr id="26" name="Texte 7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9398000" y="0"/>
          <a:ext cx="782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S2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Reste du Monde</a:t>
          </a:r>
        </a:p>
      </xdr:txBody>
    </xdr:sp>
    <xdr:clientData/>
  </xdr:twoCellAnchor>
  <xdr:twoCellAnchor>
    <xdr:from>
      <xdr:col>10</xdr:col>
      <xdr:colOff>38100</xdr:colOff>
      <xdr:row>0</xdr:row>
      <xdr:rowOff>0</xdr:rowOff>
    </xdr:from>
    <xdr:to>
      <xdr:col>11</xdr:col>
      <xdr:colOff>20329</xdr:colOff>
      <xdr:row>0</xdr:row>
      <xdr:rowOff>0</xdr:rowOff>
    </xdr:to>
    <xdr:sp macro="" textlink="">
      <xdr:nvSpPr>
        <xdr:cNvPr id="27" name="Texte 8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10210800" y="0"/>
          <a:ext cx="79502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SBS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Biens et Services - Consom-mation finale</a:t>
          </a:r>
        </a:p>
      </xdr:txBody>
    </xdr:sp>
    <xdr:clientData/>
  </xdr:twoCellAnchor>
  <xdr:twoCellAnchor>
    <xdr:from>
      <xdr:col>11</xdr:col>
      <xdr:colOff>38100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8" name="Texte 9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11023600" y="0"/>
          <a:ext cx="774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S0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Total</a:t>
          </a:r>
        </a:p>
      </xdr:txBody>
    </xdr:sp>
    <xdr:clientData/>
  </xdr:twoCellAnchor>
  <xdr:twoCellAnchor>
    <xdr:from>
      <xdr:col>2</xdr:col>
      <xdr:colOff>38100</xdr:colOff>
      <xdr:row>0</xdr:row>
      <xdr:rowOff>0</xdr:rowOff>
    </xdr:from>
    <xdr:to>
      <xdr:col>3</xdr:col>
      <xdr:colOff>7620</xdr:colOff>
      <xdr:row>0</xdr:row>
      <xdr:rowOff>0</xdr:rowOff>
    </xdr:to>
    <xdr:sp macro="" textlink="">
      <xdr:nvSpPr>
        <xdr:cNvPr id="29" name="Texte 10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3708400" y="0"/>
          <a:ext cx="782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Ensemble de l'économie</a:t>
          </a:r>
        </a:p>
      </xdr:txBody>
    </xdr:sp>
    <xdr:clientData/>
  </xdr:twoCellAnchor>
  <xdr:twoCellAnchor>
    <xdr:from>
      <xdr:col>3</xdr:col>
      <xdr:colOff>38100</xdr:colOff>
      <xdr:row>0</xdr:row>
      <xdr:rowOff>0</xdr:rowOff>
    </xdr:from>
    <xdr:to>
      <xdr:col>4</xdr:col>
      <xdr:colOff>20329</xdr:colOff>
      <xdr:row>0</xdr:row>
      <xdr:rowOff>0</xdr:rowOff>
    </xdr:to>
    <xdr:sp macro="" textlink="">
      <xdr:nvSpPr>
        <xdr:cNvPr id="30" name="Texte 11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4521200" y="0"/>
          <a:ext cx="79502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S11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Sociétés non financières</a:t>
          </a:r>
        </a:p>
      </xdr:txBody>
    </xdr:sp>
    <xdr:clientData/>
  </xdr:twoCellAnchor>
  <xdr:twoCellAnchor>
    <xdr:from>
      <xdr:col>4</xdr:col>
      <xdr:colOff>38100</xdr:colOff>
      <xdr:row>0</xdr:row>
      <xdr:rowOff>0</xdr:rowOff>
    </xdr:from>
    <xdr:to>
      <xdr:col>5</xdr:col>
      <xdr:colOff>7620</xdr:colOff>
      <xdr:row>0</xdr:row>
      <xdr:rowOff>0</xdr:rowOff>
    </xdr:to>
    <xdr:sp macro="" textlink="">
      <xdr:nvSpPr>
        <xdr:cNvPr id="31" name="Texte 12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5334000" y="0"/>
          <a:ext cx="782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S12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Sociétés financières</a:t>
          </a:r>
        </a:p>
      </xdr:txBody>
    </xdr:sp>
    <xdr:clientData/>
  </xdr:twoCellAnchor>
  <xdr:twoCellAnchor>
    <xdr:from>
      <xdr:col>5</xdr:col>
      <xdr:colOff>38100</xdr:colOff>
      <xdr:row>0</xdr:row>
      <xdr:rowOff>0</xdr:rowOff>
    </xdr:from>
    <xdr:to>
      <xdr:col>6</xdr:col>
      <xdr:colOff>20329</xdr:colOff>
      <xdr:row>0</xdr:row>
      <xdr:rowOff>0</xdr:rowOff>
    </xdr:to>
    <xdr:sp macro="" textlink="">
      <xdr:nvSpPr>
        <xdr:cNvPr id="32" name="Texte 13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6146800" y="0"/>
          <a:ext cx="79502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S13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Administra-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tions publiques</a:t>
          </a:r>
        </a:p>
      </xdr:txBody>
    </xdr:sp>
    <xdr:clientData/>
  </xdr:twoCellAnchor>
  <xdr:twoCellAnchor>
    <xdr:from>
      <xdr:col>6</xdr:col>
      <xdr:colOff>38100</xdr:colOff>
      <xdr:row>0</xdr:row>
      <xdr:rowOff>0</xdr:rowOff>
    </xdr:from>
    <xdr:to>
      <xdr:col>7</xdr:col>
      <xdr:colOff>7620</xdr:colOff>
      <xdr:row>0</xdr:row>
      <xdr:rowOff>0</xdr:rowOff>
    </xdr:to>
    <xdr:sp macro="" textlink="">
      <xdr:nvSpPr>
        <xdr:cNvPr id="33" name="Texte 14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6959600" y="0"/>
          <a:ext cx="782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S14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Ménages</a:t>
          </a:r>
        </a:p>
      </xdr:txBody>
    </xdr:sp>
    <xdr:clientData/>
  </xdr:twoCellAnchor>
  <xdr:twoCellAnchor>
    <xdr:from>
      <xdr:col>7</xdr:col>
      <xdr:colOff>38100</xdr:colOff>
      <xdr:row>0</xdr:row>
      <xdr:rowOff>0</xdr:rowOff>
    </xdr:from>
    <xdr:to>
      <xdr:col>9</xdr:col>
      <xdr:colOff>7620</xdr:colOff>
      <xdr:row>0</xdr:row>
      <xdr:rowOff>0</xdr:rowOff>
    </xdr:to>
    <xdr:sp macro="" textlink="">
      <xdr:nvSpPr>
        <xdr:cNvPr id="34" name="Texte 15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7772400" y="0"/>
          <a:ext cx="15951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S15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Institutions sans but lucratif</a:t>
          </a:r>
        </a:p>
      </xdr:txBody>
    </xdr:sp>
    <xdr:clientData/>
  </xdr:twoCellAnchor>
  <xdr:twoCellAnchor>
    <xdr:from>
      <xdr:col>9</xdr:col>
      <xdr:colOff>38100</xdr:colOff>
      <xdr:row>0</xdr:row>
      <xdr:rowOff>0</xdr:rowOff>
    </xdr:from>
    <xdr:to>
      <xdr:col>10</xdr:col>
      <xdr:colOff>7620</xdr:colOff>
      <xdr:row>0</xdr:row>
      <xdr:rowOff>0</xdr:rowOff>
    </xdr:to>
    <xdr:sp macro="" textlink="">
      <xdr:nvSpPr>
        <xdr:cNvPr id="35" name="Texte 16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SpPr txBox="1">
          <a:spLocks noChangeArrowheads="1"/>
        </xdr:cNvSpPr>
      </xdr:nvSpPr>
      <xdr:spPr bwMode="auto">
        <a:xfrm>
          <a:off x="9398000" y="0"/>
          <a:ext cx="782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S2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Reste du Monde</a:t>
          </a:r>
        </a:p>
      </xdr:txBody>
    </xdr:sp>
    <xdr:clientData/>
  </xdr:twoCellAnchor>
  <xdr:twoCellAnchor>
    <xdr:from>
      <xdr:col>10</xdr:col>
      <xdr:colOff>38100</xdr:colOff>
      <xdr:row>0</xdr:row>
      <xdr:rowOff>0</xdr:rowOff>
    </xdr:from>
    <xdr:to>
      <xdr:col>11</xdr:col>
      <xdr:colOff>20329</xdr:colOff>
      <xdr:row>0</xdr:row>
      <xdr:rowOff>0</xdr:rowOff>
    </xdr:to>
    <xdr:sp macro="" textlink="">
      <xdr:nvSpPr>
        <xdr:cNvPr id="36" name="Texte 17">
          <a:extLst>
            <a:ext uri="{FF2B5EF4-FFF2-40B4-BE49-F238E27FC236}">
              <a16:creationId xmlns:a16="http://schemas.microsoft.com/office/drawing/2014/main" id="{00000000-0008-0000-0600-000024000000}"/>
            </a:ext>
          </a:extLst>
        </xdr:cNvPr>
        <xdr:cNvSpPr txBox="1">
          <a:spLocks noChangeArrowheads="1"/>
        </xdr:cNvSpPr>
      </xdr:nvSpPr>
      <xdr:spPr bwMode="auto">
        <a:xfrm>
          <a:off x="10210800" y="0"/>
          <a:ext cx="79502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SBS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Biens et Services - Consom-mation finale</a:t>
          </a:r>
        </a:p>
      </xdr:txBody>
    </xdr:sp>
    <xdr:clientData/>
  </xdr:twoCellAnchor>
  <xdr:twoCellAnchor>
    <xdr:from>
      <xdr:col>11</xdr:col>
      <xdr:colOff>38100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7" name="Texte 18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SpPr txBox="1">
          <a:spLocks noChangeArrowheads="1"/>
        </xdr:cNvSpPr>
      </xdr:nvSpPr>
      <xdr:spPr bwMode="auto">
        <a:xfrm>
          <a:off x="11023600" y="0"/>
          <a:ext cx="774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S0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Total</a:t>
          </a:r>
        </a:p>
      </xdr:txBody>
    </xdr:sp>
    <xdr:clientData/>
  </xdr:twoCellAnchor>
  <xdr:twoCellAnchor>
    <xdr:from>
      <xdr:col>2</xdr:col>
      <xdr:colOff>38100</xdr:colOff>
      <xdr:row>0</xdr:row>
      <xdr:rowOff>0</xdr:rowOff>
    </xdr:from>
    <xdr:to>
      <xdr:col>3</xdr:col>
      <xdr:colOff>7620</xdr:colOff>
      <xdr:row>0</xdr:row>
      <xdr:rowOff>0</xdr:rowOff>
    </xdr:to>
    <xdr:sp macro="" textlink="">
      <xdr:nvSpPr>
        <xdr:cNvPr id="38" name="Texte 1">
          <a:extLst>
            <a:ext uri="{FF2B5EF4-FFF2-40B4-BE49-F238E27FC236}">
              <a16:creationId xmlns:a16="http://schemas.microsoft.com/office/drawing/2014/main" id="{00000000-0008-0000-0600-000026000000}"/>
            </a:ext>
          </a:extLst>
        </xdr:cNvPr>
        <xdr:cNvSpPr txBox="1">
          <a:spLocks noChangeArrowheads="1"/>
        </xdr:cNvSpPr>
      </xdr:nvSpPr>
      <xdr:spPr bwMode="auto">
        <a:xfrm>
          <a:off x="3708400" y="0"/>
          <a:ext cx="782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Ensemble de l'économie</a:t>
          </a:r>
        </a:p>
      </xdr:txBody>
    </xdr:sp>
    <xdr:clientData/>
  </xdr:twoCellAnchor>
  <xdr:twoCellAnchor>
    <xdr:from>
      <xdr:col>3</xdr:col>
      <xdr:colOff>38100</xdr:colOff>
      <xdr:row>0</xdr:row>
      <xdr:rowOff>0</xdr:rowOff>
    </xdr:from>
    <xdr:to>
      <xdr:col>4</xdr:col>
      <xdr:colOff>20329</xdr:colOff>
      <xdr:row>0</xdr:row>
      <xdr:rowOff>0</xdr:rowOff>
    </xdr:to>
    <xdr:sp macro="" textlink="">
      <xdr:nvSpPr>
        <xdr:cNvPr id="39" name="Texte 2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SpPr txBox="1">
          <a:spLocks noChangeArrowheads="1"/>
        </xdr:cNvSpPr>
      </xdr:nvSpPr>
      <xdr:spPr bwMode="auto">
        <a:xfrm>
          <a:off x="4521200" y="0"/>
          <a:ext cx="79502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S11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Sociétés non financières</a:t>
          </a:r>
        </a:p>
      </xdr:txBody>
    </xdr:sp>
    <xdr:clientData/>
  </xdr:twoCellAnchor>
  <xdr:twoCellAnchor>
    <xdr:from>
      <xdr:col>4</xdr:col>
      <xdr:colOff>38100</xdr:colOff>
      <xdr:row>0</xdr:row>
      <xdr:rowOff>0</xdr:rowOff>
    </xdr:from>
    <xdr:to>
      <xdr:col>5</xdr:col>
      <xdr:colOff>7620</xdr:colOff>
      <xdr:row>0</xdr:row>
      <xdr:rowOff>0</xdr:rowOff>
    </xdr:to>
    <xdr:sp macro="" textlink="">
      <xdr:nvSpPr>
        <xdr:cNvPr id="40" name="Texte 3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SpPr txBox="1">
          <a:spLocks noChangeArrowheads="1"/>
        </xdr:cNvSpPr>
      </xdr:nvSpPr>
      <xdr:spPr bwMode="auto">
        <a:xfrm>
          <a:off x="5334000" y="0"/>
          <a:ext cx="782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S12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Sociétés financières</a:t>
          </a:r>
        </a:p>
      </xdr:txBody>
    </xdr:sp>
    <xdr:clientData/>
  </xdr:twoCellAnchor>
  <xdr:twoCellAnchor>
    <xdr:from>
      <xdr:col>5</xdr:col>
      <xdr:colOff>38100</xdr:colOff>
      <xdr:row>0</xdr:row>
      <xdr:rowOff>0</xdr:rowOff>
    </xdr:from>
    <xdr:to>
      <xdr:col>6</xdr:col>
      <xdr:colOff>20329</xdr:colOff>
      <xdr:row>0</xdr:row>
      <xdr:rowOff>0</xdr:rowOff>
    </xdr:to>
    <xdr:sp macro="" textlink="">
      <xdr:nvSpPr>
        <xdr:cNvPr id="41" name="Texte 4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SpPr txBox="1">
          <a:spLocks noChangeArrowheads="1"/>
        </xdr:cNvSpPr>
      </xdr:nvSpPr>
      <xdr:spPr bwMode="auto">
        <a:xfrm>
          <a:off x="6146800" y="0"/>
          <a:ext cx="79502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S13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Administra-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tions publiques</a:t>
          </a:r>
        </a:p>
      </xdr:txBody>
    </xdr:sp>
    <xdr:clientData/>
  </xdr:twoCellAnchor>
  <xdr:twoCellAnchor>
    <xdr:from>
      <xdr:col>6</xdr:col>
      <xdr:colOff>38100</xdr:colOff>
      <xdr:row>0</xdr:row>
      <xdr:rowOff>0</xdr:rowOff>
    </xdr:from>
    <xdr:to>
      <xdr:col>7</xdr:col>
      <xdr:colOff>7620</xdr:colOff>
      <xdr:row>0</xdr:row>
      <xdr:rowOff>0</xdr:rowOff>
    </xdr:to>
    <xdr:sp macro="" textlink="">
      <xdr:nvSpPr>
        <xdr:cNvPr id="42" name="Texte 5">
          <a:extLst>
            <a:ext uri="{FF2B5EF4-FFF2-40B4-BE49-F238E27FC236}">
              <a16:creationId xmlns:a16="http://schemas.microsoft.com/office/drawing/2014/main" id="{00000000-0008-0000-0600-00002A000000}"/>
            </a:ext>
          </a:extLst>
        </xdr:cNvPr>
        <xdr:cNvSpPr txBox="1">
          <a:spLocks noChangeArrowheads="1"/>
        </xdr:cNvSpPr>
      </xdr:nvSpPr>
      <xdr:spPr bwMode="auto">
        <a:xfrm>
          <a:off x="6959600" y="0"/>
          <a:ext cx="782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S14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Ménages</a:t>
          </a:r>
        </a:p>
      </xdr:txBody>
    </xdr:sp>
    <xdr:clientData/>
  </xdr:twoCellAnchor>
  <xdr:twoCellAnchor>
    <xdr:from>
      <xdr:col>7</xdr:col>
      <xdr:colOff>38100</xdr:colOff>
      <xdr:row>0</xdr:row>
      <xdr:rowOff>0</xdr:rowOff>
    </xdr:from>
    <xdr:to>
      <xdr:col>9</xdr:col>
      <xdr:colOff>7620</xdr:colOff>
      <xdr:row>0</xdr:row>
      <xdr:rowOff>0</xdr:rowOff>
    </xdr:to>
    <xdr:sp macro="" textlink="">
      <xdr:nvSpPr>
        <xdr:cNvPr id="43" name="Texte 6">
          <a:extLst>
            <a:ext uri="{FF2B5EF4-FFF2-40B4-BE49-F238E27FC236}">
              <a16:creationId xmlns:a16="http://schemas.microsoft.com/office/drawing/2014/main" id="{00000000-0008-0000-0600-00002B000000}"/>
            </a:ext>
          </a:extLst>
        </xdr:cNvPr>
        <xdr:cNvSpPr txBox="1">
          <a:spLocks noChangeArrowheads="1"/>
        </xdr:cNvSpPr>
      </xdr:nvSpPr>
      <xdr:spPr bwMode="auto">
        <a:xfrm>
          <a:off x="7772400" y="0"/>
          <a:ext cx="15951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S15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Institutions sans but lucratif</a:t>
          </a:r>
        </a:p>
      </xdr:txBody>
    </xdr:sp>
    <xdr:clientData/>
  </xdr:twoCellAnchor>
  <xdr:twoCellAnchor>
    <xdr:from>
      <xdr:col>9</xdr:col>
      <xdr:colOff>38100</xdr:colOff>
      <xdr:row>0</xdr:row>
      <xdr:rowOff>0</xdr:rowOff>
    </xdr:from>
    <xdr:to>
      <xdr:col>10</xdr:col>
      <xdr:colOff>7620</xdr:colOff>
      <xdr:row>0</xdr:row>
      <xdr:rowOff>0</xdr:rowOff>
    </xdr:to>
    <xdr:sp macro="" textlink="">
      <xdr:nvSpPr>
        <xdr:cNvPr id="44" name="Texte 7">
          <a:extLst>
            <a:ext uri="{FF2B5EF4-FFF2-40B4-BE49-F238E27FC236}">
              <a16:creationId xmlns:a16="http://schemas.microsoft.com/office/drawing/2014/main" id="{00000000-0008-0000-0600-00002C000000}"/>
            </a:ext>
          </a:extLst>
        </xdr:cNvPr>
        <xdr:cNvSpPr txBox="1">
          <a:spLocks noChangeArrowheads="1"/>
        </xdr:cNvSpPr>
      </xdr:nvSpPr>
      <xdr:spPr bwMode="auto">
        <a:xfrm>
          <a:off x="9398000" y="0"/>
          <a:ext cx="782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S2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Reste du Monde</a:t>
          </a:r>
        </a:p>
      </xdr:txBody>
    </xdr:sp>
    <xdr:clientData/>
  </xdr:twoCellAnchor>
  <xdr:twoCellAnchor>
    <xdr:from>
      <xdr:col>10</xdr:col>
      <xdr:colOff>38100</xdr:colOff>
      <xdr:row>0</xdr:row>
      <xdr:rowOff>0</xdr:rowOff>
    </xdr:from>
    <xdr:to>
      <xdr:col>11</xdr:col>
      <xdr:colOff>20329</xdr:colOff>
      <xdr:row>0</xdr:row>
      <xdr:rowOff>0</xdr:rowOff>
    </xdr:to>
    <xdr:sp macro="" textlink="">
      <xdr:nvSpPr>
        <xdr:cNvPr id="45" name="Texte 8">
          <a:extLst>
            <a:ext uri="{FF2B5EF4-FFF2-40B4-BE49-F238E27FC236}">
              <a16:creationId xmlns:a16="http://schemas.microsoft.com/office/drawing/2014/main" id="{00000000-0008-0000-0600-00002D000000}"/>
            </a:ext>
          </a:extLst>
        </xdr:cNvPr>
        <xdr:cNvSpPr txBox="1">
          <a:spLocks noChangeArrowheads="1"/>
        </xdr:cNvSpPr>
      </xdr:nvSpPr>
      <xdr:spPr bwMode="auto">
        <a:xfrm>
          <a:off x="10210800" y="0"/>
          <a:ext cx="79502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SBS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Biens et Services - Consom-mation finale</a:t>
          </a:r>
        </a:p>
      </xdr:txBody>
    </xdr:sp>
    <xdr:clientData/>
  </xdr:twoCellAnchor>
  <xdr:twoCellAnchor>
    <xdr:from>
      <xdr:col>11</xdr:col>
      <xdr:colOff>38100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6" name="Texte 9">
          <a:extLst>
            <a:ext uri="{FF2B5EF4-FFF2-40B4-BE49-F238E27FC236}">
              <a16:creationId xmlns:a16="http://schemas.microsoft.com/office/drawing/2014/main" id="{00000000-0008-0000-0600-00002E000000}"/>
            </a:ext>
          </a:extLst>
        </xdr:cNvPr>
        <xdr:cNvSpPr txBox="1">
          <a:spLocks noChangeArrowheads="1"/>
        </xdr:cNvSpPr>
      </xdr:nvSpPr>
      <xdr:spPr bwMode="auto">
        <a:xfrm>
          <a:off x="11023600" y="0"/>
          <a:ext cx="774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S0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Total</a:t>
          </a:r>
        </a:p>
      </xdr:txBody>
    </xdr:sp>
    <xdr:clientData/>
  </xdr:twoCellAnchor>
  <xdr:twoCellAnchor>
    <xdr:from>
      <xdr:col>2</xdr:col>
      <xdr:colOff>38100</xdr:colOff>
      <xdr:row>0</xdr:row>
      <xdr:rowOff>0</xdr:rowOff>
    </xdr:from>
    <xdr:to>
      <xdr:col>3</xdr:col>
      <xdr:colOff>7620</xdr:colOff>
      <xdr:row>0</xdr:row>
      <xdr:rowOff>0</xdr:rowOff>
    </xdr:to>
    <xdr:sp macro="" textlink="">
      <xdr:nvSpPr>
        <xdr:cNvPr id="47" name="Texte 10">
          <a:extLst>
            <a:ext uri="{FF2B5EF4-FFF2-40B4-BE49-F238E27FC236}">
              <a16:creationId xmlns:a16="http://schemas.microsoft.com/office/drawing/2014/main" id="{00000000-0008-0000-0600-00002F000000}"/>
            </a:ext>
          </a:extLst>
        </xdr:cNvPr>
        <xdr:cNvSpPr txBox="1">
          <a:spLocks noChangeArrowheads="1"/>
        </xdr:cNvSpPr>
      </xdr:nvSpPr>
      <xdr:spPr bwMode="auto">
        <a:xfrm>
          <a:off x="3708400" y="0"/>
          <a:ext cx="782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Ensemble de l'économie</a:t>
          </a:r>
        </a:p>
      </xdr:txBody>
    </xdr:sp>
    <xdr:clientData/>
  </xdr:twoCellAnchor>
  <xdr:twoCellAnchor>
    <xdr:from>
      <xdr:col>3</xdr:col>
      <xdr:colOff>38100</xdr:colOff>
      <xdr:row>0</xdr:row>
      <xdr:rowOff>0</xdr:rowOff>
    </xdr:from>
    <xdr:to>
      <xdr:col>4</xdr:col>
      <xdr:colOff>20329</xdr:colOff>
      <xdr:row>0</xdr:row>
      <xdr:rowOff>0</xdr:rowOff>
    </xdr:to>
    <xdr:sp macro="" textlink="">
      <xdr:nvSpPr>
        <xdr:cNvPr id="48" name="Texte 11">
          <a:extLst>
            <a:ext uri="{FF2B5EF4-FFF2-40B4-BE49-F238E27FC236}">
              <a16:creationId xmlns:a16="http://schemas.microsoft.com/office/drawing/2014/main" id="{00000000-0008-0000-0600-000030000000}"/>
            </a:ext>
          </a:extLst>
        </xdr:cNvPr>
        <xdr:cNvSpPr txBox="1">
          <a:spLocks noChangeArrowheads="1"/>
        </xdr:cNvSpPr>
      </xdr:nvSpPr>
      <xdr:spPr bwMode="auto">
        <a:xfrm>
          <a:off x="4521200" y="0"/>
          <a:ext cx="79502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S11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Sociétés non financières</a:t>
          </a:r>
        </a:p>
      </xdr:txBody>
    </xdr:sp>
    <xdr:clientData/>
  </xdr:twoCellAnchor>
  <xdr:twoCellAnchor>
    <xdr:from>
      <xdr:col>4</xdr:col>
      <xdr:colOff>38100</xdr:colOff>
      <xdr:row>0</xdr:row>
      <xdr:rowOff>0</xdr:rowOff>
    </xdr:from>
    <xdr:to>
      <xdr:col>5</xdr:col>
      <xdr:colOff>7620</xdr:colOff>
      <xdr:row>0</xdr:row>
      <xdr:rowOff>0</xdr:rowOff>
    </xdr:to>
    <xdr:sp macro="" textlink="">
      <xdr:nvSpPr>
        <xdr:cNvPr id="49" name="Texte 12">
          <a:extLst>
            <a:ext uri="{FF2B5EF4-FFF2-40B4-BE49-F238E27FC236}">
              <a16:creationId xmlns:a16="http://schemas.microsoft.com/office/drawing/2014/main" id="{00000000-0008-0000-0600-000031000000}"/>
            </a:ext>
          </a:extLst>
        </xdr:cNvPr>
        <xdr:cNvSpPr txBox="1">
          <a:spLocks noChangeArrowheads="1"/>
        </xdr:cNvSpPr>
      </xdr:nvSpPr>
      <xdr:spPr bwMode="auto">
        <a:xfrm>
          <a:off x="5334000" y="0"/>
          <a:ext cx="782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S12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Sociétés financières</a:t>
          </a:r>
        </a:p>
      </xdr:txBody>
    </xdr:sp>
    <xdr:clientData/>
  </xdr:twoCellAnchor>
  <xdr:twoCellAnchor>
    <xdr:from>
      <xdr:col>5</xdr:col>
      <xdr:colOff>38100</xdr:colOff>
      <xdr:row>0</xdr:row>
      <xdr:rowOff>0</xdr:rowOff>
    </xdr:from>
    <xdr:to>
      <xdr:col>6</xdr:col>
      <xdr:colOff>20329</xdr:colOff>
      <xdr:row>0</xdr:row>
      <xdr:rowOff>0</xdr:rowOff>
    </xdr:to>
    <xdr:sp macro="" textlink="">
      <xdr:nvSpPr>
        <xdr:cNvPr id="50" name="Texte 13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SpPr txBox="1">
          <a:spLocks noChangeArrowheads="1"/>
        </xdr:cNvSpPr>
      </xdr:nvSpPr>
      <xdr:spPr bwMode="auto">
        <a:xfrm>
          <a:off x="6146800" y="0"/>
          <a:ext cx="79502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S13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Administra-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tions publiques</a:t>
          </a:r>
        </a:p>
      </xdr:txBody>
    </xdr:sp>
    <xdr:clientData/>
  </xdr:twoCellAnchor>
  <xdr:twoCellAnchor>
    <xdr:from>
      <xdr:col>6</xdr:col>
      <xdr:colOff>38100</xdr:colOff>
      <xdr:row>0</xdr:row>
      <xdr:rowOff>0</xdr:rowOff>
    </xdr:from>
    <xdr:to>
      <xdr:col>7</xdr:col>
      <xdr:colOff>7620</xdr:colOff>
      <xdr:row>0</xdr:row>
      <xdr:rowOff>0</xdr:rowOff>
    </xdr:to>
    <xdr:sp macro="" textlink="">
      <xdr:nvSpPr>
        <xdr:cNvPr id="51" name="Texte 14">
          <a:extLst>
            <a:ext uri="{FF2B5EF4-FFF2-40B4-BE49-F238E27FC236}">
              <a16:creationId xmlns:a16="http://schemas.microsoft.com/office/drawing/2014/main" id="{00000000-0008-0000-0600-000033000000}"/>
            </a:ext>
          </a:extLst>
        </xdr:cNvPr>
        <xdr:cNvSpPr txBox="1">
          <a:spLocks noChangeArrowheads="1"/>
        </xdr:cNvSpPr>
      </xdr:nvSpPr>
      <xdr:spPr bwMode="auto">
        <a:xfrm>
          <a:off x="6959600" y="0"/>
          <a:ext cx="782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S14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Ménages</a:t>
          </a:r>
        </a:p>
      </xdr:txBody>
    </xdr:sp>
    <xdr:clientData/>
  </xdr:twoCellAnchor>
  <xdr:twoCellAnchor>
    <xdr:from>
      <xdr:col>7</xdr:col>
      <xdr:colOff>38100</xdr:colOff>
      <xdr:row>0</xdr:row>
      <xdr:rowOff>0</xdr:rowOff>
    </xdr:from>
    <xdr:to>
      <xdr:col>9</xdr:col>
      <xdr:colOff>7620</xdr:colOff>
      <xdr:row>0</xdr:row>
      <xdr:rowOff>0</xdr:rowOff>
    </xdr:to>
    <xdr:sp macro="" textlink="">
      <xdr:nvSpPr>
        <xdr:cNvPr id="52" name="Texte 15">
          <a:extLst>
            <a:ext uri="{FF2B5EF4-FFF2-40B4-BE49-F238E27FC236}">
              <a16:creationId xmlns:a16="http://schemas.microsoft.com/office/drawing/2014/main" id="{00000000-0008-0000-0600-000034000000}"/>
            </a:ext>
          </a:extLst>
        </xdr:cNvPr>
        <xdr:cNvSpPr txBox="1">
          <a:spLocks noChangeArrowheads="1"/>
        </xdr:cNvSpPr>
      </xdr:nvSpPr>
      <xdr:spPr bwMode="auto">
        <a:xfrm>
          <a:off x="7772400" y="0"/>
          <a:ext cx="15951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S15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Institutions sans but lucratif</a:t>
          </a:r>
        </a:p>
      </xdr:txBody>
    </xdr:sp>
    <xdr:clientData/>
  </xdr:twoCellAnchor>
  <xdr:twoCellAnchor>
    <xdr:from>
      <xdr:col>9</xdr:col>
      <xdr:colOff>38100</xdr:colOff>
      <xdr:row>0</xdr:row>
      <xdr:rowOff>0</xdr:rowOff>
    </xdr:from>
    <xdr:to>
      <xdr:col>10</xdr:col>
      <xdr:colOff>7620</xdr:colOff>
      <xdr:row>0</xdr:row>
      <xdr:rowOff>0</xdr:rowOff>
    </xdr:to>
    <xdr:sp macro="" textlink="">
      <xdr:nvSpPr>
        <xdr:cNvPr id="53" name="Texte 16">
          <a:extLst>
            <a:ext uri="{FF2B5EF4-FFF2-40B4-BE49-F238E27FC236}">
              <a16:creationId xmlns:a16="http://schemas.microsoft.com/office/drawing/2014/main" id="{00000000-0008-0000-0600-000035000000}"/>
            </a:ext>
          </a:extLst>
        </xdr:cNvPr>
        <xdr:cNvSpPr txBox="1">
          <a:spLocks noChangeArrowheads="1"/>
        </xdr:cNvSpPr>
      </xdr:nvSpPr>
      <xdr:spPr bwMode="auto">
        <a:xfrm>
          <a:off x="9398000" y="0"/>
          <a:ext cx="782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S2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Reste du Monde</a:t>
          </a:r>
        </a:p>
      </xdr:txBody>
    </xdr:sp>
    <xdr:clientData/>
  </xdr:twoCellAnchor>
  <xdr:twoCellAnchor>
    <xdr:from>
      <xdr:col>10</xdr:col>
      <xdr:colOff>38100</xdr:colOff>
      <xdr:row>0</xdr:row>
      <xdr:rowOff>0</xdr:rowOff>
    </xdr:from>
    <xdr:to>
      <xdr:col>11</xdr:col>
      <xdr:colOff>20329</xdr:colOff>
      <xdr:row>0</xdr:row>
      <xdr:rowOff>0</xdr:rowOff>
    </xdr:to>
    <xdr:sp macro="" textlink="">
      <xdr:nvSpPr>
        <xdr:cNvPr id="54" name="Texte 17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SpPr txBox="1">
          <a:spLocks noChangeArrowheads="1"/>
        </xdr:cNvSpPr>
      </xdr:nvSpPr>
      <xdr:spPr bwMode="auto">
        <a:xfrm>
          <a:off x="10210800" y="0"/>
          <a:ext cx="79502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SBS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Biens et Services - Consom-mation finale</a:t>
          </a:r>
        </a:p>
      </xdr:txBody>
    </xdr:sp>
    <xdr:clientData/>
  </xdr:twoCellAnchor>
  <xdr:twoCellAnchor>
    <xdr:from>
      <xdr:col>11</xdr:col>
      <xdr:colOff>38100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5" name="Texte 18">
          <a:extLst>
            <a:ext uri="{FF2B5EF4-FFF2-40B4-BE49-F238E27FC236}">
              <a16:creationId xmlns:a16="http://schemas.microsoft.com/office/drawing/2014/main" id="{00000000-0008-0000-0600-000037000000}"/>
            </a:ext>
          </a:extLst>
        </xdr:cNvPr>
        <xdr:cNvSpPr txBox="1">
          <a:spLocks noChangeArrowheads="1"/>
        </xdr:cNvSpPr>
      </xdr:nvSpPr>
      <xdr:spPr bwMode="auto">
        <a:xfrm>
          <a:off x="11023600" y="0"/>
          <a:ext cx="774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S0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Total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457200</xdr:colOff>
          <xdr:row>0</xdr:row>
          <xdr:rowOff>63500</xdr:rowOff>
        </xdr:from>
        <xdr:to>
          <xdr:col>9</xdr:col>
          <xdr:colOff>622300</xdr:colOff>
          <xdr:row>4</xdr:row>
          <xdr:rowOff>38100</xdr:rowOff>
        </xdr:to>
        <xdr:sp macro="" textlink="">
          <xdr:nvSpPr>
            <xdr:cNvPr id="5121" name="Button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6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GB" sz="1200" b="0" i="0" u="none" strike="noStrike" baseline="0">
                  <a:solidFill>
                    <a:srgbClr val="000000"/>
                  </a:solidFill>
                  <a:latin typeface="Arial" pitchFamily="2" charset="0"/>
                  <a:cs typeface="Arial" pitchFamily="2" charset="0"/>
                </a:rPr>
                <a:t>View all TIEA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723900</xdr:colOff>
          <xdr:row>0</xdr:row>
          <xdr:rowOff>63500</xdr:rowOff>
        </xdr:from>
        <xdr:to>
          <xdr:col>11</xdr:col>
          <xdr:colOff>584200</xdr:colOff>
          <xdr:row>4</xdr:row>
          <xdr:rowOff>38100</xdr:rowOff>
        </xdr:to>
        <xdr:sp macro="" textlink="">
          <xdr:nvSpPr>
            <xdr:cNvPr id="5122" name="Butto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6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GB" sz="1400" b="1" i="0" u="none" strike="noStrike" baseline="0">
                  <a:solidFill>
                    <a:srgbClr val="000000"/>
                  </a:solidFill>
                  <a:latin typeface="Arial" pitchFamily="2" charset="0"/>
                  <a:cs typeface="Arial" pitchFamily="2" charset="0"/>
                </a:rPr>
                <a:t>Normal display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blanchet/Downloads/Tee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ganisation_TIEA"/>
      <sheetName val="UA_2018"/>
      <sheetName val="RL_2018"/>
      <sheetName val="TOTAL_TIEA_2018"/>
      <sheetName val="Tee_2018"/>
    </sheetNames>
    <definedNames>
      <definedName name="Feuil6.Macro2"/>
      <definedName name="Feuil6.Macro3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F6664-8B67-6043-A4EA-28F9AFDB3CB4}">
  <dimension ref="A1:C14"/>
  <sheetViews>
    <sheetView workbookViewId="0"/>
  </sheetViews>
  <sheetFormatPr baseColWidth="10" defaultRowHeight="16"/>
  <cols>
    <col min="1" max="1" width="25.33203125" bestFit="1" customWidth="1"/>
    <col min="2" max="2" width="50.1640625" bestFit="1" customWidth="1"/>
    <col min="3" max="3" width="5.1640625" bestFit="1" customWidth="1"/>
    <col min="4" max="5" width="10.83203125" customWidth="1"/>
  </cols>
  <sheetData>
    <row r="1" spans="1:3">
      <c r="B1" t="s">
        <v>670</v>
      </c>
      <c r="C1" s="267">
        <f>C2+C9</f>
        <v>4689</v>
      </c>
    </row>
    <row r="2" spans="1:3">
      <c r="A2" t="s">
        <v>798</v>
      </c>
      <c r="B2" s="211" t="s">
        <v>665</v>
      </c>
      <c r="C2" s="267">
        <f>C3+C6</f>
        <v>1429</v>
      </c>
    </row>
    <row r="3" spans="1:3">
      <c r="A3" s="273"/>
      <c r="B3" s="268" t="s">
        <v>659</v>
      </c>
      <c r="C3" s="274">
        <f>C4+C5</f>
        <v>1174.0964991663682</v>
      </c>
    </row>
    <row r="4" spans="1:3">
      <c r="A4" s="273" t="s">
        <v>799</v>
      </c>
      <c r="B4" s="269" t="s">
        <v>663</v>
      </c>
      <c r="C4" s="274">
        <f>'Combined Balance Sheets'!G6</f>
        <v>680.76169668437751</v>
      </c>
    </row>
    <row r="5" spans="1:3">
      <c r="A5" s="273" t="s">
        <v>800</v>
      </c>
      <c r="B5" s="269" t="s">
        <v>664</v>
      </c>
      <c r="C5" s="274">
        <f>'Combined Balance Sheets'!G18</f>
        <v>493.33480248199055</v>
      </c>
    </row>
    <row r="6" spans="1:3">
      <c r="A6" s="273"/>
      <c r="B6" s="268" t="s">
        <v>660</v>
      </c>
      <c r="C6" s="274">
        <f>C7+C8</f>
        <v>254.90350083363188</v>
      </c>
    </row>
    <row r="7" spans="1:3">
      <c r="A7" s="273" t="s">
        <v>801</v>
      </c>
      <c r="B7" s="269" t="s">
        <v>671</v>
      </c>
      <c r="C7" s="274">
        <f>'Combined Balance Sheets'!G20</f>
        <v>23.230646585551096</v>
      </c>
    </row>
    <row r="8" spans="1:3">
      <c r="A8" s="273"/>
      <c r="B8" s="269" t="s">
        <v>672</v>
      </c>
      <c r="C8" s="274">
        <f>'Combined Balance Sheets'!G7+'Combined Balance Sheets'!G8+'Combined Balance Sheets'!G9+'Combined Balance Sheets'!G10+'Combined Balance Sheets'!G11+'Combined Balance Sheets'!G12+'Combined Balance Sheets'!G13+'Combined Balance Sheets'!G19+'Combined Balance Sheets'!G21+'Combined Balance Sheets'!G22+'Combined Balance Sheets'!G23</f>
        <v>231.6728542480808</v>
      </c>
    </row>
    <row r="9" spans="1:3">
      <c r="A9" t="s">
        <v>802</v>
      </c>
      <c r="B9" s="211" t="s">
        <v>661</v>
      </c>
      <c r="C9" s="267">
        <f>C10+C11+C12</f>
        <v>3260</v>
      </c>
    </row>
    <row r="10" spans="1:3">
      <c r="A10" s="273" t="s">
        <v>803</v>
      </c>
      <c r="B10" s="268" t="s">
        <v>666</v>
      </c>
      <c r="C10" s="274">
        <f>'Combined Balance Sheets'!G28+'Combined Balance Sheets'!G29+'Combined Balance Sheets'!G30+'Combined Balance Sheets'!G33+'Combined Balance Sheets'!G34</f>
        <v>1120</v>
      </c>
    </row>
    <row r="11" spans="1:3">
      <c r="A11" s="273" t="s">
        <v>804</v>
      </c>
      <c r="B11" s="268" t="s">
        <v>667</v>
      </c>
      <c r="C11" s="274">
        <f>'Combined Balance Sheets'!G31</f>
        <v>1749</v>
      </c>
    </row>
    <row r="12" spans="1:3">
      <c r="A12" s="273" t="s">
        <v>805</v>
      </c>
      <c r="B12" s="268" t="s">
        <v>668</v>
      </c>
      <c r="C12" s="274">
        <f>'Combined Balance Sheets'!G32</f>
        <v>391</v>
      </c>
    </row>
    <row r="13" spans="1:3">
      <c r="A13" t="s">
        <v>802</v>
      </c>
      <c r="B13" t="s">
        <v>662</v>
      </c>
      <c r="C13" s="267">
        <f>'Combined Balance Sheets'!S26</f>
        <v>189</v>
      </c>
    </row>
    <row r="14" spans="1:3">
      <c r="A14" s="270"/>
      <c r="B14" s="271" t="s">
        <v>669</v>
      </c>
      <c r="C14" s="272">
        <f>C1-C13</f>
        <v>4500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E6E36-7B47-304D-8388-776981439414}">
  <sheetPr codeName="Feuil6">
    <pageSetUpPr fitToPage="1"/>
  </sheetPr>
  <dimension ref="A1:Y265"/>
  <sheetViews>
    <sheetView workbookViewId="0"/>
  </sheetViews>
  <sheetFormatPr baseColWidth="10" defaultColWidth="11.5" defaultRowHeight="13"/>
  <cols>
    <col min="1" max="1" width="8.6640625" style="212" customWidth="1"/>
    <col min="2" max="2" width="39.5" style="212" customWidth="1"/>
    <col min="3" max="12" width="10.6640625" style="212" customWidth="1"/>
    <col min="13" max="13" width="5.6640625" style="212" customWidth="1"/>
    <col min="14" max="23" width="10.6640625" style="212" customWidth="1"/>
    <col min="24" max="24" width="8.6640625" style="212" customWidth="1"/>
    <col min="25" max="25" width="39.5" style="212" customWidth="1"/>
    <col min="26" max="256" width="11.5" style="212"/>
    <col min="257" max="257" width="8.6640625" style="212" customWidth="1"/>
    <col min="258" max="258" width="39.5" style="212" customWidth="1"/>
    <col min="259" max="268" width="10.6640625" style="212" customWidth="1"/>
    <col min="269" max="269" width="5.6640625" style="212" customWidth="1"/>
    <col min="270" max="279" width="10.6640625" style="212" customWidth="1"/>
    <col min="280" max="280" width="8.6640625" style="212" customWidth="1"/>
    <col min="281" max="281" width="39.5" style="212" customWidth="1"/>
    <col min="282" max="512" width="11.5" style="212"/>
    <col min="513" max="513" width="8.6640625" style="212" customWidth="1"/>
    <col min="514" max="514" width="39.5" style="212" customWidth="1"/>
    <col min="515" max="524" width="10.6640625" style="212" customWidth="1"/>
    <col min="525" max="525" width="5.6640625" style="212" customWidth="1"/>
    <col min="526" max="535" width="10.6640625" style="212" customWidth="1"/>
    <col min="536" max="536" width="8.6640625" style="212" customWidth="1"/>
    <col min="537" max="537" width="39.5" style="212" customWidth="1"/>
    <col min="538" max="768" width="11.5" style="212"/>
    <col min="769" max="769" width="8.6640625" style="212" customWidth="1"/>
    <col min="770" max="770" width="39.5" style="212" customWidth="1"/>
    <col min="771" max="780" width="10.6640625" style="212" customWidth="1"/>
    <col min="781" max="781" width="5.6640625" style="212" customWidth="1"/>
    <col min="782" max="791" width="10.6640625" style="212" customWidth="1"/>
    <col min="792" max="792" width="8.6640625" style="212" customWidth="1"/>
    <col min="793" max="793" width="39.5" style="212" customWidth="1"/>
    <col min="794" max="1024" width="11.5" style="212"/>
    <col min="1025" max="1025" width="8.6640625" style="212" customWidth="1"/>
    <col min="1026" max="1026" width="39.5" style="212" customWidth="1"/>
    <col min="1027" max="1036" width="10.6640625" style="212" customWidth="1"/>
    <col min="1037" max="1037" width="5.6640625" style="212" customWidth="1"/>
    <col min="1038" max="1047" width="10.6640625" style="212" customWidth="1"/>
    <col min="1048" max="1048" width="8.6640625" style="212" customWidth="1"/>
    <col min="1049" max="1049" width="39.5" style="212" customWidth="1"/>
    <col min="1050" max="1280" width="11.5" style="212"/>
    <col min="1281" max="1281" width="8.6640625" style="212" customWidth="1"/>
    <col min="1282" max="1282" width="39.5" style="212" customWidth="1"/>
    <col min="1283" max="1292" width="10.6640625" style="212" customWidth="1"/>
    <col min="1293" max="1293" width="5.6640625" style="212" customWidth="1"/>
    <col min="1294" max="1303" width="10.6640625" style="212" customWidth="1"/>
    <col min="1304" max="1304" width="8.6640625" style="212" customWidth="1"/>
    <col min="1305" max="1305" width="39.5" style="212" customWidth="1"/>
    <col min="1306" max="1536" width="11.5" style="212"/>
    <col min="1537" max="1537" width="8.6640625" style="212" customWidth="1"/>
    <col min="1538" max="1538" width="39.5" style="212" customWidth="1"/>
    <col min="1539" max="1548" width="10.6640625" style="212" customWidth="1"/>
    <col min="1549" max="1549" width="5.6640625" style="212" customWidth="1"/>
    <col min="1550" max="1559" width="10.6640625" style="212" customWidth="1"/>
    <col min="1560" max="1560" width="8.6640625" style="212" customWidth="1"/>
    <col min="1561" max="1561" width="39.5" style="212" customWidth="1"/>
    <col min="1562" max="1792" width="11.5" style="212"/>
    <col min="1793" max="1793" width="8.6640625" style="212" customWidth="1"/>
    <col min="1794" max="1794" width="39.5" style="212" customWidth="1"/>
    <col min="1795" max="1804" width="10.6640625" style="212" customWidth="1"/>
    <col min="1805" max="1805" width="5.6640625" style="212" customWidth="1"/>
    <col min="1806" max="1815" width="10.6640625" style="212" customWidth="1"/>
    <col min="1816" max="1816" width="8.6640625" style="212" customWidth="1"/>
    <col min="1817" max="1817" width="39.5" style="212" customWidth="1"/>
    <col min="1818" max="2048" width="11.5" style="212"/>
    <col min="2049" max="2049" width="8.6640625" style="212" customWidth="1"/>
    <col min="2050" max="2050" width="39.5" style="212" customWidth="1"/>
    <col min="2051" max="2060" width="10.6640625" style="212" customWidth="1"/>
    <col min="2061" max="2061" width="5.6640625" style="212" customWidth="1"/>
    <col min="2062" max="2071" width="10.6640625" style="212" customWidth="1"/>
    <col min="2072" max="2072" width="8.6640625" style="212" customWidth="1"/>
    <col min="2073" max="2073" width="39.5" style="212" customWidth="1"/>
    <col min="2074" max="2304" width="11.5" style="212"/>
    <col min="2305" max="2305" width="8.6640625" style="212" customWidth="1"/>
    <col min="2306" max="2306" width="39.5" style="212" customWidth="1"/>
    <col min="2307" max="2316" width="10.6640625" style="212" customWidth="1"/>
    <col min="2317" max="2317" width="5.6640625" style="212" customWidth="1"/>
    <col min="2318" max="2327" width="10.6640625" style="212" customWidth="1"/>
    <col min="2328" max="2328" width="8.6640625" style="212" customWidth="1"/>
    <col min="2329" max="2329" width="39.5" style="212" customWidth="1"/>
    <col min="2330" max="2560" width="11.5" style="212"/>
    <col min="2561" max="2561" width="8.6640625" style="212" customWidth="1"/>
    <col min="2562" max="2562" width="39.5" style="212" customWidth="1"/>
    <col min="2563" max="2572" width="10.6640625" style="212" customWidth="1"/>
    <col min="2573" max="2573" width="5.6640625" style="212" customWidth="1"/>
    <col min="2574" max="2583" width="10.6640625" style="212" customWidth="1"/>
    <col min="2584" max="2584" width="8.6640625" style="212" customWidth="1"/>
    <col min="2585" max="2585" width="39.5" style="212" customWidth="1"/>
    <col min="2586" max="2816" width="11.5" style="212"/>
    <col min="2817" max="2817" width="8.6640625" style="212" customWidth="1"/>
    <col min="2818" max="2818" width="39.5" style="212" customWidth="1"/>
    <col min="2819" max="2828" width="10.6640625" style="212" customWidth="1"/>
    <col min="2829" max="2829" width="5.6640625" style="212" customWidth="1"/>
    <col min="2830" max="2839" width="10.6640625" style="212" customWidth="1"/>
    <col min="2840" max="2840" width="8.6640625" style="212" customWidth="1"/>
    <col min="2841" max="2841" width="39.5" style="212" customWidth="1"/>
    <col min="2842" max="3072" width="11.5" style="212"/>
    <col min="3073" max="3073" width="8.6640625" style="212" customWidth="1"/>
    <col min="3074" max="3074" width="39.5" style="212" customWidth="1"/>
    <col min="3075" max="3084" width="10.6640625" style="212" customWidth="1"/>
    <col min="3085" max="3085" width="5.6640625" style="212" customWidth="1"/>
    <col min="3086" max="3095" width="10.6640625" style="212" customWidth="1"/>
    <col min="3096" max="3096" width="8.6640625" style="212" customWidth="1"/>
    <col min="3097" max="3097" width="39.5" style="212" customWidth="1"/>
    <col min="3098" max="3328" width="11.5" style="212"/>
    <col min="3329" max="3329" width="8.6640625" style="212" customWidth="1"/>
    <col min="3330" max="3330" width="39.5" style="212" customWidth="1"/>
    <col min="3331" max="3340" width="10.6640625" style="212" customWidth="1"/>
    <col min="3341" max="3341" width="5.6640625" style="212" customWidth="1"/>
    <col min="3342" max="3351" width="10.6640625" style="212" customWidth="1"/>
    <col min="3352" max="3352" width="8.6640625" style="212" customWidth="1"/>
    <col min="3353" max="3353" width="39.5" style="212" customWidth="1"/>
    <col min="3354" max="3584" width="11.5" style="212"/>
    <col min="3585" max="3585" width="8.6640625" style="212" customWidth="1"/>
    <col min="3586" max="3586" width="39.5" style="212" customWidth="1"/>
    <col min="3587" max="3596" width="10.6640625" style="212" customWidth="1"/>
    <col min="3597" max="3597" width="5.6640625" style="212" customWidth="1"/>
    <col min="3598" max="3607" width="10.6640625" style="212" customWidth="1"/>
    <col min="3608" max="3608" width="8.6640625" style="212" customWidth="1"/>
    <col min="3609" max="3609" width="39.5" style="212" customWidth="1"/>
    <col min="3610" max="3840" width="11.5" style="212"/>
    <col min="3841" max="3841" width="8.6640625" style="212" customWidth="1"/>
    <col min="3842" max="3842" width="39.5" style="212" customWidth="1"/>
    <col min="3843" max="3852" width="10.6640625" style="212" customWidth="1"/>
    <col min="3853" max="3853" width="5.6640625" style="212" customWidth="1"/>
    <col min="3854" max="3863" width="10.6640625" style="212" customWidth="1"/>
    <col min="3864" max="3864" width="8.6640625" style="212" customWidth="1"/>
    <col min="3865" max="3865" width="39.5" style="212" customWidth="1"/>
    <col min="3866" max="4096" width="11.5" style="212"/>
    <col min="4097" max="4097" width="8.6640625" style="212" customWidth="1"/>
    <col min="4098" max="4098" width="39.5" style="212" customWidth="1"/>
    <col min="4099" max="4108" width="10.6640625" style="212" customWidth="1"/>
    <col min="4109" max="4109" width="5.6640625" style="212" customWidth="1"/>
    <col min="4110" max="4119" width="10.6640625" style="212" customWidth="1"/>
    <col min="4120" max="4120" width="8.6640625" style="212" customWidth="1"/>
    <col min="4121" max="4121" width="39.5" style="212" customWidth="1"/>
    <col min="4122" max="4352" width="11.5" style="212"/>
    <col min="4353" max="4353" width="8.6640625" style="212" customWidth="1"/>
    <col min="4354" max="4354" width="39.5" style="212" customWidth="1"/>
    <col min="4355" max="4364" width="10.6640625" style="212" customWidth="1"/>
    <col min="4365" max="4365" width="5.6640625" style="212" customWidth="1"/>
    <col min="4366" max="4375" width="10.6640625" style="212" customWidth="1"/>
    <col min="4376" max="4376" width="8.6640625" style="212" customWidth="1"/>
    <col min="4377" max="4377" width="39.5" style="212" customWidth="1"/>
    <col min="4378" max="4608" width="11.5" style="212"/>
    <col min="4609" max="4609" width="8.6640625" style="212" customWidth="1"/>
    <col min="4610" max="4610" width="39.5" style="212" customWidth="1"/>
    <col min="4611" max="4620" width="10.6640625" style="212" customWidth="1"/>
    <col min="4621" max="4621" width="5.6640625" style="212" customWidth="1"/>
    <col min="4622" max="4631" width="10.6640625" style="212" customWidth="1"/>
    <col min="4632" max="4632" width="8.6640625" style="212" customWidth="1"/>
    <col min="4633" max="4633" width="39.5" style="212" customWidth="1"/>
    <col min="4634" max="4864" width="11.5" style="212"/>
    <col min="4865" max="4865" width="8.6640625" style="212" customWidth="1"/>
    <col min="4866" max="4866" width="39.5" style="212" customWidth="1"/>
    <col min="4867" max="4876" width="10.6640625" style="212" customWidth="1"/>
    <col min="4877" max="4877" width="5.6640625" style="212" customWidth="1"/>
    <col min="4878" max="4887" width="10.6640625" style="212" customWidth="1"/>
    <col min="4888" max="4888" width="8.6640625" style="212" customWidth="1"/>
    <col min="4889" max="4889" width="39.5" style="212" customWidth="1"/>
    <col min="4890" max="5120" width="11.5" style="212"/>
    <col min="5121" max="5121" width="8.6640625" style="212" customWidth="1"/>
    <col min="5122" max="5122" width="39.5" style="212" customWidth="1"/>
    <col min="5123" max="5132" width="10.6640625" style="212" customWidth="1"/>
    <col min="5133" max="5133" width="5.6640625" style="212" customWidth="1"/>
    <col min="5134" max="5143" width="10.6640625" style="212" customWidth="1"/>
    <col min="5144" max="5144" width="8.6640625" style="212" customWidth="1"/>
    <col min="5145" max="5145" width="39.5" style="212" customWidth="1"/>
    <col min="5146" max="5376" width="11.5" style="212"/>
    <col min="5377" max="5377" width="8.6640625" style="212" customWidth="1"/>
    <col min="5378" max="5378" width="39.5" style="212" customWidth="1"/>
    <col min="5379" max="5388" width="10.6640625" style="212" customWidth="1"/>
    <col min="5389" max="5389" width="5.6640625" style="212" customWidth="1"/>
    <col min="5390" max="5399" width="10.6640625" style="212" customWidth="1"/>
    <col min="5400" max="5400" width="8.6640625" style="212" customWidth="1"/>
    <col min="5401" max="5401" width="39.5" style="212" customWidth="1"/>
    <col min="5402" max="5632" width="11.5" style="212"/>
    <col min="5633" max="5633" width="8.6640625" style="212" customWidth="1"/>
    <col min="5634" max="5634" width="39.5" style="212" customWidth="1"/>
    <col min="5635" max="5644" width="10.6640625" style="212" customWidth="1"/>
    <col min="5645" max="5645" width="5.6640625" style="212" customWidth="1"/>
    <col min="5646" max="5655" width="10.6640625" style="212" customWidth="1"/>
    <col min="5656" max="5656" width="8.6640625" style="212" customWidth="1"/>
    <col min="5657" max="5657" width="39.5" style="212" customWidth="1"/>
    <col min="5658" max="5888" width="11.5" style="212"/>
    <col min="5889" max="5889" width="8.6640625" style="212" customWidth="1"/>
    <col min="5890" max="5890" width="39.5" style="212" customWidth="1"/>
    <col min="5891" max="5900" width="10.6640625" style="212" customWidth="1"/>
    <col min="5901" max="5901" width="5.6640625" style="212" customWidth="1"/>
    <col min="5902" max="5911" width="10.6640625" style="212" customWidth="1"/>
    <col min="5912" max="5912" width="8.6640625" style="212" customWidth="1"/>
    <col min="5913" max="5913" width="39.5" style="212" customWidth="1"/>
    <col min="5914" max="6144" width="11.5" style="212"/>
    <col min="6145" max="6145" width="8.6640625" style="212" customWidth="1"/>
    <col min="6146" max="6146" width="39.5" style="212" customWidth="1"/>
    <col min="6147" max="6156" width="10.6640625" style="212" customWidth="1"/>
    <col min="6157" max="6157" width="5.6640625" style="212" customWidth="1"/>
    <col min="6158" max="6167" width="10.6640625" style="212" customWidth="1"/>
    <col min="6168" max="6168" width="8.6640625" style="212" customWidth="1"/>
    <col min="6169" max="6169" width="39.5" style="212" customWidth="1"/>
    <col min="6170" max="6400" width="11.5" style="212"/>
    <col min="6401" max="6401" width="8.6640625" style="212" customWidth="1"/>
    <col min="6402" max="6402" width="39.5" style="212" customWidth="1"/>
    <col min="6403" max="6412" width="10.6640625" style="212" customWidth="1"/>
    <col min="6413" max="6413" width="5.6640625" style="212" customWidth="1"/>
    <col min="6414" max="6423" width="10.6640625" style="212" customWidth="1"/>
    <col min="6424" max="6424" width="8.6640625" style="212" customWidth="1"/>
    <col min="6425" max="6425" width="39.5" style="212" customWidth="1"/>
    <col min="6426" max="6656" width="11.5" style="212"/>
    <col min="6657" max="6657" width="8.6640625" style="212" customWidth="1"/>
    <col min="6658" max="6658" width="39.5" style="212" customWidth="1"/>
    <col min="6659" max="6668" width="10.6640625" style="212" customWidth="1"/>
    <col min="6669" max="6669" width="5.6640625" style="212" customWidth="1"/>
    <col min="6670" max="6679" width="10.6640625" style="212" customWidth="1"/>
    <col min="6680" max="6680" width="8.6640625" style="212" customWidth="1"/>
    <col min="6681" max="6681" width="39.5" style="212" customWidth="1"/>
    <col min="6682" max="6912" width="11.5" style="212"/>
    <col min="6913" max="6913" width="8.6640625" style="212" customWidth="1"/>
    <col min="6914" max="6914" width="39.5" style="212" customWidth="1"/>
    <col min="6915" max="6924" width="10.6640625" style="212" customWidth="1"/>
    <col min="6925" max="6925" width="5.6640625" style="212" customWidth="1"/>
    <col min="6926" max="6935" width="10.6640625" style="212" customWidth="1"/>
    <col min="6936" max="6936" width="8.6640625" style="212" customWidth="1"/>
    <col min="6937" max="6937" width="39.5" style="212" customWidth="1"/>
    <col min="6938" max="7168" width="11.5" style="212"/>
    <col min="7169" max="7169" width="8.6640625" style="212" customWidth="1"/>
    <col min="7170" max="7170" width="39.5" style="212" customWidth="1"/>
    <col min="7171" max="7180" width="10.6640625" style="212" customWidth="1"/>
    <col min="7181" max="7181" width="5.6640625" style="212" customWidth="1"/>
    <col min="7182" max="7191" width="10.6640625" style="212" customWidth="1"/>
    <col min="7192" max="7192" width="8.6640625" style="212" customWidth="1"/>
    <col min="7193" max="7193" width="39.5" style="212" customWidth="1"/>
    <col min="7194" max="7424" width="11.5" style="212"/>
    <col min="7425" max="7425" width="8.6640625" style="212" customWidth="1"/>
    <col min="7426" max="7426" width="39.5" style="212" customWidth="1"/>
    <col min="7427" max="7436" width="10.6640625" style="212" customWidth="1"/>
    <col min="7437" max="7437" width="5.6640625" style="212" customWidth="1"/>
    <col min="7438" max="7447" width="10.6640625" style="212" customWidth="1"/>
    <col min="7448" max="7448" width="8.6640625" style="212" customWidth="1"/>
    <col min="7449" max="7449" width="39.5" style="212" customWidth="1"/>
    <col min="7450" max="7680" width="11.5" style="212"/>
    <col min="7681" max="7681" width="8.6640625" style="212" customWidth="1"/>
    <col min="7682" max="7682" width="39.5" style="212" customWidth="1"/>
    <col min="7683" max="7692" width="10.6640625" style="212" customWidth="1"/>
    <col min="7693" max="7693" width="5.6640625" style="212" customWidth="1"/>
    <col min="7694" max="7703" width="10.6640625" style="212" customWidth="1"/>
    <col min="7704" max="7704" width="8.6640625" style="212" customWidth="1"/>
    <col min="7705" max="7705" width="39.5" style="212" customWidth="1"/>
    <col min="7706" max="7936" width="11.5" style="212"/>
    <col min="7937" max="7937" width="8.6640625" style="212" customWidth="1"/>
    <col min="7938" max="7938" width="39.5" style="212" customWidth="1"/>
    <col min="7939" max="7948" width="10.6640625" style="212" customWidth="1"/>
    <col min="7949" max="7949" width="5.6640625" style="212" customWidth="1"/>
    <col min="7950" max="7959" width="10.6640625" style="212" customWidth="1"/>
    <col min="7960" max="7960" width="8.6640625" style="212" customWidth="1"/>
    <col min="7961" max="7961" width="39.5" style="212" customWidth="1"/>
    <col min="7962" max="8192" width="11.5" style="212"/>
    <col min="8193" max="8193" width="8.6640625" style="212" customWidth="1"/>
    <col min="8194" max="8194" width="39.5" style="212" customWidth="1"/>
    <col min="8195" max="8204" width="10.6640625" style="212" customWidth="1"/>
    <col min="8205" max="8205" width="5.6640625" style="212" customWidth="1"/>
    <col min="8206" max="8215" width="10.6640625" style="212" customWidth="1"/>
    <col min="8216" max="8216" width="8.6640625" style="212" customWidth="1"/>
    <col min="8217" max="8217" width="39.5" style="212" customWidth="1"/>
    <col min="8218" max="8448" width="11.5" style="212"/>
    <col min="8449" max="8449" width="8.6640625" style="212" customWidth="1"/>
    <col min="8450" max="8450" width="39.5" style="212" customWidth="1"/>
    <col min="8451" max="8460" width="10.6640625" style="212" customWidth="1"/>
    <col min="8461" max="8461" width="5.6640625" style="212" customWidth="1"/>
    <col min="8462" max="8471" width="10.6640625" style="212" customWidth="1"/>
    <col min="8472" max="8472" width="8.6640625" style="212" customWidth="1"/>
    <col min="8473" max="8473" width="39.5" style="212" customWidth="1"/>
    <col min="8474" max="8704" width="11.5" style="212"/>
    <col min="8705" max="8705" width="8.6640625" style="212" customWidth="1"/>
    <col min="8706" max="8706" width="39.5" style="212" customWidth="1"/>
    <col min="8707" max="8716" width="10.6640625" style="212" customWidth="1"/>
    <col min="8717" max="8717" width="5.6640625" style="212" customWidth="1"/>
    <col min="8718" max="8727" width="10.6640625" style="212" customWidth="1"/>
    <col min="8728" max="8728" width="8.6640625" style="212" customWidth="1"/>
    <col min="8729" max="8729" width="39.5" style="212" customWidth="1"/>
    <col min="8730" max="8960" width="11.5" style="212"/>
    <col min="8961" max="8961" width="8.6640625" style="212" customWidth="1"/>
    <col min="8962" max="8962" width="39.5" style="212" customWidth="1"/>
    <col min="8963" max="8972" width="10.6640625" style="212" customWidth="1"/>
    <col min="8973" max="8973" width="5.6640625" style="212" customWidth="1"/>
    <col min="8974" max="8983" width="10.6640625" style="212" customWidth="1"/>
    <col min="8984" max="8984" width="8.6640625" style="212" customWidth="1"/>
    <col min="8985" max="8985" width="39.5" style="212" customWidth="1"/>
    <col min="8986" max="9216" width="11.5" style="212"/>
    <col min="9217" max="9217" width="8.6640625" style="212" customWidth="1"/>
    <col min="9218" max="9218" width="39.5" style="212" customWidth="1"/>
    <col min="9219" max="9228" width="10.6640625" style="212" customWidth="1"/>
    <col min="9229" max="9229" width="5.6640625" style="212" customWidth="1"/>
    <col min="9230" max="9239" width="10.6640625" style="212" customWidth="1"/>
    <col min="9240" max="9240" width="8.6640625" style="212" customWidth="1"/>
    <col min="9241" max="9241" width="39.5" style="212" customWidth="1"/>
    <col min="9242" max="9472" width="11.5" style="212"/>
    <col min="9473" max="9473" width="8.6640625" style="212" customWidth="1"/>
    <col min="9474" max="9474" width="39.5" style="212" customWidth="1"/>
    <col min="9475" max="9484" width="10.6640625" style="212" customWidth="1"/>
    <col min="9485" max="9485" width="5.6640625" style="212" customWidth="1"/>
    <col min="9486" max="9495" width="10.6640625" style="212" customWidth="1"/>
    <col min="9496" max="9496" width="8.6640625" style="212" customWidth="1"/>
    <col min="9497" max="9497" width="39.5" style="212" customWidth="1"/>
    <col min="9498" max="9728" width="11.5" style="212"/>
    <col min="9729" max="9729" width="8.6640625" style="212" customWidth="1"/>
    <col min="9730" max="9730" width="39.5" style="212" customWidth="1"/>
    <col min="9731" max="9740" width="10.6640625" style="212" customWidth="1"/>
    <col min="9741" max="9741" width="5.6640625" style="212" customWidth="1"/>
    <col min="9742" max="9751" width="10.6640625" style="212" customWidth="1"/>
    <col min="9752" max="9752" width="8.6640625" style="212" customWidth="1"/>
    <col min="9753" max="9753" width="39.5" style="212" customWidth="1"/>
    <col min="9754" max="9984" width="11.5" style="212"/>
    <col min="9985" max="9985" width="8.6640625" style="212" customWidth="1"/>
    <col min="9986" max="9986" width="39.5" style="212" customWidth="1"/>
    <col min="9987" max="9996" width="10.6640625" style="212" customWidth="1"/>
    <col min="9997" max="9997" width="5.6640625" style="212" customWidth="1"/>
    <col min="9998" max="10007" width="10.6640625" style="212" customWidth="1"/>
    <col min="10008" max="10008" width="8.6640625" style="212" customWidth="1"/>
    <col min="10009" max="10009" width="39.5" style="212" customWidth="1"/>
    <col min="10010" max="10240" width="11.5" style="212"/>
    <col min="10241" max="10241" width="8.6640625" style="212" customWidth="1"/>
    <col min="10242" max="10242" width="39.5" style="212" customWidth="1"/>
    <col min="10243" max="10252" width="10.6640625" style="212" customWidth="1"/>
    <col min="10253" max="10253" width="5.6640625" style="212" customWidth="1"/>
    <col min="10254" max="10263" width="10.6640625" style="212" customWidth="1"/>
    <col min="10264" max="10264" width="8.6640625" style="212" customWidth="1"/>
    <col min="10265" max="10265" width="39.5" style="212" customWidth="1"/>
    <col min="10266" max="10496" width="11.5" style="212"/>
    <col min="10497" max="10497" width="8.6640625" style="212" customWidth="1"/>
    <col min="10498" max="10498" width="39.5" style="212" customWidth="1"/>
    <col min="10499" max="10508" width="10.6640625" style="212" customWidth="1"/>
    <col min="10509" max="10509" width="5.6640625" style="212" customWidth="1"/>
    <col min="10510" max="10519" width="10.6640625" style="212" customWidth="1"/>
    <col min="10520" max="10520" width="8.6640625" style="212" customWidth="1"/>
    <col min="10521" max="10521" width="39.5" style="212" customWidth="1"/>
    <col min="10522" max="10752" width="11.5" style="212"/>
    <col min="10753" max="10753" width="8.6640625" style="212" customWidth="1"/>
    <col min="10754" max="10754" width="39.5" style="212" customWidth="1"/>
    <col min="10755" max="10764" width="10.6640625" style="212" customWidth="1"/>
    <col min="10765" max="10765" width="5.6640625" style="212" customWidth="1"/>
    <col min="10766" max="10775" width="10.6640625" style="212" customWidth="1"/>
    <col min="10776" max="10776" width="8.6640625" style="212" customWidth="1"/>
    <col min="10777" max="10777" width="39.5" style="212" customWidth="1"/>
    <col min="10778" max="11008" width="11.5" style="212"/>
    <col min="11009" max="11009" width="8.6640625" style="212" customWidth="1"/>
    <col min="11010" max="11010" width="39.5" style="212" customWidth="1"/>
    <col min="11011" max="11020" width="10.6640625" style="212" customWidth="1"/>
    <col min="11021" max="11021" width="5.6640625" style="212" customWidth="1"/>
    <col min="11022" max="11031" width="10.6640625" style="212" customWidth="1"/>
    <col min="11032" max="11032" width="8.6640625" style="212" customWidth="1"/>
    <col min="11033" max="11033" width="39.5" style="212" customWidth="1"/>
    <col min="11034" max="11264" width="11.5" style="212"/>
    <col min="11265" max="11265" width="8.6640625" style="212" customWidth="1"/>
    <col min="11266" max="11266" width="39.5" style="212" customWidth="1"/>
    <col min="11267" max="11276" width="10.6640625" style="212" customWidth="1"/>
    <col min="11277" max="11277" width="5.6640625" style="212" customWidth="1"/>
    <col min="11278" max="11287" width="10.6640625" style="212" customWidth="1"/>
    <col min="11288" max="11288" width="8.6640625" style="212" customWidth="1"/>
    <col min="11289" max="11289" width="39.5" style="212" customWidth="1"/>
    <col min="11290" max="11520" width="11.5" style="212"/>
    <col min="11521" max="11521" width="8.6640625" style="212" customWidth="1"/>
    <col min="11522" max="11522" width="39.5" style="212" customWidth="1"/>
    <col min="11523" max="11532" width="10.6640625" style="212" customWidth="1"/>
    <col min="11533" max="11533" width="5.6640625" style="212" customWidth="1"/>
    <col min="11534" max="11543" width="10.6640625" style="212" customWidth="1"/>
    <col min="11544" max="11544" width="8.6640625" style="212" customWidth="1"/>
    <col min="11545" max="11545" width="39.5" style="212" customWidth="1"/>
    <col min="11546" max="11776" width="11.5" style="212"/>
    <col min="11777" max="11777" width="8.6640625" style="212" customWidth="1"/>
    <col min="11778" max="11778" width="39.5" style="212" customWidth="1"/>
    <col min="11779" max="11788" width="10.6640625" style="212" customWidth="1"/>
    <col min="11789" max="11789" width="5.6640625" style="212" customWidth="1"/>
    <col min="11790" max="11799" width="10.6640625" style="212" customWidth="1"/>
    <col min="11800" max="11800" width="8.6640625" style="212" customWidth="1"/>
    <col min="11801" max="11801" width="39.5" style="212" customWidth="1"/>
    <col min="11802" max="12032" width="11.5" style="212"/>
    <col min="12033" max="12033" width="8.6640625" style="212" customWidth="1"/>
    <col min="12034" max="12034" width="39.5" style="212" customWidth="1"/>
    <col min="12035" max="12044" width="10.6640625" style="212" customWidth="1"/>
    <col min="12045" max="12045" width="5.6640625" style="212" customWidth="1"/>
    <col min="12046" max="12055" width="10.6640625" style="212" customWidth="1"/>
    <col min="12056" max="12056" width="8.6640625" style="212" customWidth="1"/>
    <col min="12057" max="12057" width="39.5" style="212" customWidth="1"/>
    <col min="12058" max="12288" width="11.5" style="212"/>
    <col min="12289" max="12289" width="8.6640625" style="212" customWidth="1"/>
    <col min="12290" max="12290" width="39.5" style="212" customWidth="1"/>
    <col min="12291" max="12300" width="10.6640625" style="212" customWidth="1"/>
    <col min="12301" max="12301" width="5.6640625" style="212" customWidth="1"/>
    <col min="12302" max="12311" width="10.6640625" style="212" customWidth="1"/>
    <col min="12312" max="12312" width="8.6640625" style="212" customWidth="1"/>
    <col min="12313" max="12313" width="39.5" style="212" customWidth="1"/>
    <col min="12314" max="12544" width="11.5" style="212"/>
    <col min="12545" max="12545" width="8.6640625" style="212" customWidth="1"/>
    <col min="12546" max="12546" width="39.5" style="212" customWidth="1"/>
    <col min="12547" max="12556" width="10.6640625" style="212" customWidth="1"/>
    <col min="12557" max="12557" width="5.6640625" style="212" customWidth="1"/>
    <col min="12558" max="12567" width="10.6640625" style="212" customWidth="1"/>
    <col min="12568" max="12568" width="8.6640625" style="212" customWidth="1"/>
    <col min="12569" max="12569" width="39.5" style="212" customWidth="1"/>
    <col min="12570" max="12800" width="11.5" style="212"/>
    <col min="12801" max="12801" width="8.6640625" style="212" customWidth="1"/>
    <col min="12802" max="12802" width="39.5" style="212" customWidth="1"/>
    <col min="12803" max="12812" width="10.6640625" style="212" customWidth="1"/>
    <col min="12813" max="12813" width="5.6640625" style="212" customWidth="1"/>
    <col min="12814" max="12823" width="10.6640625" style="212" customWidth="1"/>
    <col min="12824" max="12824" width="8.6640625" style="212" customWidth="1"/>
    <col min="12825" max="12825" width="39.5" style="212" customWidth="1"/>
    <col min="12826" max="13056" width="11.5" style="212"/>
    <col min="13057" max="13057" width="8.6640625" style="212" customWidth="1"/>
    <col min="13058" max="13058" width="39.5" style="212" customWidth="1"/>
    <col min="13059" max="13068" width="10.6640625" style="212" customWidth="1"/>
    <col min="13069" max="13069" width="5.6640625" style="212" customWidth="1"/>
    <col min="13070" max="13079" width="10.6640625" style="212" customWidth="1"/>
    <col min="13080" max="13080" width="8.6640625" style="212" customWidth="1"/>
    <col min="13081" max="13081" width="39.5" style="212" customWidth="1"/>
    <col min="13082" max="13312" width="11.5" style="212"/>
    <col min="13313" max="13313" width="8.6640625" style="212" customWidth="1"/>
    <col min="13314" max="13314" width="39.5" style="212" customWidth="1"/>
    <col min="13315" max="13324" width="10.6640625" style="212" customWidth="1"/>
    <col min="13325" max="13325" width="5.6640625" style="212" customWidth="1"/>
    <col min="13326" max="13335" width="10.6640625" style="212" customWidth="1"/>
    <col min="13336" max="13336" width="8.6640625" style="212" customWidth="1"/>
    <col min="13337" max="13337" width="39.5" style="212" customWidth="1"/>
    <col min="13338" max="13568" width="11.5" style="212"/>
    <col min="13569" max="13569" width="8.6640625" style="212" customWidth="1"/>
    <col min="13570" max="13570" width="39.5" style="212" customWidth="1"/>
    <col min="13571" max="13580" width="10.6640625" style="212" customWidth="1"/>
    <col min="13581" max="13581" width="5.6640625" style="212" customWidth="1"/>
    <col min="13582" max="13591" width="10.6640625" style="212" customWidth="1"/>
    <col min="13592" max="13592" width="8.6640625" style="212" customWidth="1"/>
    <col min="13593" max="13593" width="39.5" style="212" customWidth="1"/>
    <col min="13594" max="13824" width="11.5" style="212"/>
    <col min="13825" max="13825" width="8.6640625" style="212" customWidth="1"/>
    <col min="13826" max="13826" width="39.5" style="212" customWidth="1"/>
    <col min="13827" max="13836" width="10.6640625" style="212" customWidth="1"/>
    <col min="13837" max="13837" width="5.6640625" style="212" customWidth="1"/>
    <col min="13838" max="13847" width="10.6640625" style="212" customWidth="1"/>
    <col min="13848" max="13848" width="8.6640625" style="212" customWidth="1"/>
    <col min="13849" max="13849" width="39.5" style="212" customWidth="1"/>
    <col min="13850" max="14080" width="11.5" style="212"/>
    <col min="14081" max="14081" width="8.6640625" style="212" customWidth="1"/>
    <col min="14082" max="14082" width="39.5" style="212" customWidth="1"/>
    <col min="14083" max="14092" width="10.6640625" style="212" customWidth="1"/>
    <col min="14093" max="14093" width="5.6640625" style="212" customWidth="1"/>
    <col min="14094" max="14103" width="10.6640625" style="212" customWidth="1"/>
    <col min="14104" max="14104" width="8.6640625" style="212" customWidth="1"/>
    <col min="14105" max="14105" width="39.5" style="212" customWidth="1"/>
    <col min="14106" max="14336" width="11.5" style="212"/>
    <col min="14337" max="14337" width="8.6640625" style="212" customWidth="1"/>
    <col min="14338" max="14338" width="39.5" style="212" customWidth="1"/>
    <col min="14339" max="14348" width="10.6640625" style="212" customWidth="1"/>
    <col min="14349" max="14349" width="5.6640625" style="212" customWidth="1"/>
    <col min="14350" max="14359" width="10.6640625" style="212" customWidth="1"/>
    <col min="14360" max="14360" width="8.6640625" style="212" customWidth="1"/>
    <col min="14361" max="14361" width="39.5" style="212" customWidth="1"/>
    <col min="14362" max="14592" width="11.5" style="212"/>
    <col min="14593" max="14593" width="8.6640625" style="212" customWidth="1"/>
    <col min="14594" max="14594" width="39.5" style="212" customWidth="1"/>
    <col min="14595" max="14604" width="10.6640625" style="212" customWidth="1"/>
    <col min="14605" max="14605" width="5.6640625" style="212" customWidth="1"/>
    <col min="14606" max="14615" width="10.6640625" style="212" customWidth="1"/>
    <col min="14616" max="14616" width="8.6640625" style="212" customWidth="1"/>
    <col min="14617" max="14617" width="39.5" style="212" customWidth="1"/>
    <col min="14618" max="14848" width="11.5" style="212"/>
    <col min="14849" max="14849" width="8.6640625" style="212" customWidth="1"/>
    <col min="14850" max="14850" width="39.5" style="212" customWidth="1"/>
    <col min="14851" max="14860" width="10.6640625" style="212" customWidth="1"/>
    <col min="14861" max="14861" width="5.6640625" style="212" customWidth="1"/>
    <col min="14862" max="14871" width="10.6640625" style="212" customWidth="1"/>
    <col min="14872" max="14872" width="8.6640625" style="212" customWidth="1"/>
    <col min="14873" max="14873" width="39.5" style="212" customWidth="1"/>
    <col min="14874" max="15104" width="11.5" style="212"/>
    <col min="15105" max="15105" width="8.6640625" style="212" customWidth="1"/>
    <col min="15106" max="15106" width="39.5" style="212" customWidth="1"/>
    <col min="15107" max="15116" width="10.6640625" style="212" customWidth="1"/>
    <col min="15117" max="15117" width="5.6640625" style="212" customWidth="1"/>
    <col min="15118" max="15127" width="10.6640625" style="212" customWidth="1"/>
    <col min="15128" max="15128" width="8.6640625" style="212" customWidth="1"/>
    <col min="15129" max="15129" width="39.5" style="212" customWidth="1"/>
    <col min="15130" max="15360" width="11.5" style="212"/>
    <col min="15361" max="15361" width="8.6640625" style="212" customWidth="1"/>
    <col min="15362" max="15362" width="39.5" style="212" customWidth="1"/>
    <col min="15363" max="15372" width="10.6640625" style="212" customWidth="1"/>
    <col min="15373" max="15373" width="5.6640625" style="212" customWidth="1"/>
    <col min="15374" max="15383" width="10.6640625" style="212" customWidth="1"/>
    <col min="15384" max="15384" width="8.6640625" style="212" customWidth="1"/>
    <col min="15385" max="15385" width="39.5" style="212" customWidth="1"/>
    <col min="15386" max="15616" width="11.5" style="212"/>
    <col min="15617" max="15617" width="8.6640625" style="212" customWidth="1"/>
    <col min="15618" max="15618" width="39.5" style="212" customWidth="1"/>
    <col min="15619" max="15628" width="10.6640625" style="212" customWidth="1"/>
    <col min="15629" max="15629" width="5.6640625" style="212" customWidth="1"/>
    <col min="15630" max="15639" width="10.6640625" style="212" customWidth="1"/>
    <col min="15640" max="15640" width="8.6640625" style="212" customWidth="1"/>
    <col min="15641" max="15641" width="39.5" style="212" customWidth="1"/>
    <col min="15642" max="15872" width="11.5" style="212"/>
    <col min="15873" max="15873" width="8.6640625" style="212" customWidth="1"/>
    <col min="15874" max="15874" width="39.5" style="212" customWidth="1"/>
    <col min="15875" max="15884" width="10.6640625" style="212" customWidth="1"/>
    <col min="15885" max="15885" width="5.6640625" style="212" customWidth="1"/>
    <col min="15886" max="15895" width="10.6640625" style="212" customWidth="1"/>
    <col min="15896" max="15896" width="8.6640625" style="212" customWidth="1"/>
    <col min="15897" max="15897" width="39.5" style="212" customWidth="1"/>
    <col min="15898" max="16128" width="11.5" style="212"/>
    <col min="16129" max="16129" width="8.6640625" style="212" customWidth="1"/>
    <col min="16130" max="16130" width="39.5" style="212" customWidth="1"/>
    <col min="16131" max="16140" width="10.6640625" style="212" customWidth="1"/>
    <col min="16141" max="16141" width="5.6640625" style="212" customWidth="1"/>
    <col min="16142" max="16151" width="10.6640625" style="212" customWidth="1"/>
    <col min="16152" max="16152" width="8.6640625" style="212" customWidth="1"/>
    <col min="16153" max="16153" width="39.5" style="212" customWidth="1"/>
    <col min="16154" max="16384" width="11.5" style="212"/>
  </cols>
  <sheetData>
    <row r="1" spans="1:25" ht="12.75" customHeight="1"/>
    <row r="2" spans="1:25" ht="12.75" customHeight="1"/>
    <row r="3" spans="1:25" ht="12.75" customHeight="1"/>
    <row r="4" spans="1:25" ht="12.75" customHeight="1"/>
    <row r="5" spans="1:25" ht="15.75" customHeight="1">
      <c r="A5" s="213" t="s">
        <v>673</v>
      </c>
      <c r="B5" s="213"/>
      <c r="C5" s="214"/>
      <c r="D5" s="213"/>
      <c r="E5" s="214"/>
      <c r="F5" s="214"/>
      <c r="G5" s="214"/>
      <c r="H5" s="213"/>
      <c r="I5" s="213"/>
      <c r="J5" s="213"/>
      <c r="K5" s="213"/>
      <c r="L5" s="215"/>
      <c r="N5" s="213"/>
      <c r="O5" s="213"/>
      <c r="P5" s="213"/>
      <c r="Q5" s="213"/>
      <c r="R5" s="214"/>
      <c r="S5" s="214"/>
      <c r="T5" s="214"/>
      <c r="U5" s="213"/>
      <c r="V5" s="214"/>
      <c r="W5" s="213"/>
      <c r="X5" s="213"/>
      <c r="Y5" s="215" t="s">
        <v>674</v>
      </c>
    </row>
    <row r="6" spans="1:25" ht="15.75" customHeight="1">
      <c r="A6" s="216"/>
      <c r="B6" s="216"/>
      <c r="C6" s="217" t="s">
        <v>8</v>
      </c>
      <c r="D6" s="217" t="s">
        <v>3</v>
      </c>
      <c r="E6" s="217" t="s">
        <v>4</v>
      </c>
      <c r="F6" s="217" t="s">
        <v>5</v>
      </c>
      <c r="G6" s="217" t="s">
        <v>6</v>
      </c>
      <c r="H6" s="217" t="s">
        <v>7</v>
      </c>
      <c r="I6" s="217"/>
      <c r="J6" s="217" t="s">
        <v>9</v>
      </c>
      <c r="K6" s="217"/>
      <c r="L6" s="217"/>
      <c r="N6" s="217"/>
      <c r="O6" s="217"/>
      <c r="P6" s="217" t="s">
        <v>9</v>
      </c>
      <c r="Q6" s="217"/>
      <c r="R6" s="217" t="s">
        <v>7</v>
      </c>
      <c r="S6" s="217" t="s">
        <v>6</v>
      </c>
      <c r="T6" s="217" t="s">
        <v>5</v>
      </c>
      <c r="U6" s="217" t="s">
        <v>4</v>
      </c>
      <c r="V6" s="217" t="s">
        <v>3</v>
      </c>
      <c r="W6" s="217" t="s">
        <v>8</v>
      </c>
      <c r="X6" s="216"/>
      <c r="Y6" s="218"/>
    </row>
    <row r="7" spans="1:25" ht="40" customHeight="1">
      <c r="A7" s="219" t="s">
        <v>1</v>
      </c>
      <c r="B7" s="219"/>
      <c r="C7" s="220" t="s">
        <v>675</v>
      </c>
      <c r="D7" s="220" t="s">
        <v>12</v>
      </c>
      <c r="E7" s="220" t="s">
        <v>13</v>
      </c>
      <c r="F7" s="220" t="s">
        <v>14</v>
      </c>
      <c r="G7" s="220" t="s">
        <v>15</v>
      </c>
      <c r="H7" s="220" t="s">
        <v>676</v>
      </c>
      <c r="I7" s="220" t="s">
        <v>677</v>
      </c>
      <c r="J7" s="220" t="s">
        <v>18</v>
      </c>
      <c r="K7" s="220" t="s">
        <v>19</v>
      </c>
      <c r="L7" s="220" t="s">
        <v>20</v>
      </c>
      <c r="N7" s="220" t="s">
        <v>20</v>
      </c>
      <c r="O7" s="220" t="s">
        <v>19</v>
      </c>
      <c r="P7" s="220" t="s">
        <v>18</v>
      </c>
      <c r="Q7" s="220" t="s">
        <v>677</v>
      </c>
      <c r="R7" s="220" t="s">
        <v>676</v>
      </c>
      <c r="S7" s="220" t="s">
        <v>15</v>
      </c>
      <c r="T7" s="220" t="s">
        <v>14</v>
      </c>
      <c r="U7" s="220" t="s">
        <v>13</v>
      </c>
      <c r="V7" s="220" t="s">
        <v>12</v>
      </c>
      <c r="W7" s="220" t="s">
        <v>675</v>
      </c>
      <c r="X7" s="220"/>
      <c r="Y7" s="221" t="s">
        <v>678</v>
      </c>
    </row>
    <row r="8" spans="1:25" ht="12.75" customHeight="1">
      <c r="A8" s="222" t="s">
        <v>679</v>
      </c>
      <c r="C8" s="223"/>
      <c r="D8" s="224"/>
      <c r="E8" s="224"/>
      <c r="F8" s="224"/>
      <c r="G8" s="224"/>
      <c r="H8" s="224"/>
      <c r="I8" s="224"/>
      <c r="J8" s="224"/>
      <c r="K8" s="224"/>
      <c r="L8" s="225"/>
      <c r="N8" s="225"/>
      <c r="O8" s="225"/>
      <c r="P8" s="224"/>
      <c r="Q8" s="224"/>
      <c r="R8" s="224"/>
      <c r="S8" s="224"/>
      <c r="T8" s="224"/>
      <c r="U8" s="224"/>
      <c r="V8" s="224"/>
      <c r="W8" s="224"/>
      <c r="X8" s="222" t="s">
        <v>679</v>
      </c>
    </row>
    <row r="9" spans="1:25" ht="12.75" customHeight="1">
      <c r="A9" s="226" t="s">
        <v>28</v>
      </c>
      <c r="B9" s="226" t="s">
        <v>29</v>
      </c>
      <c r="C9" s="223"/>
      <c r="D9" s="227"/>
      <c r="E9" s="227"/>
      <c r="F9" s="227"/>
      <c r="G9" s="227"/>
      <c r="H9" s="227"/>
      <c r="I9" s="227"/>
      <c r="J9" s="227">
        <v>737.399</v>
      </c>
      <c r="K9" s="227"/>
      <c r="L9" s="223">
        <v>737.399</v>
      </c>
      <c r="M9" s="228"/>
      <c r="N9" s="223">
        <v>737.399</v>
      </c>
      <c r="O9" s="227">
        <v>737.399</v>
      </c>
      <c r="P9" s="227"/>
      <c r="Q9" s="227"/>
      <c r="R9" s="227"/>
      <c r="S9" s="227"/>
      <c r="T9" s="227"/>
      <c r="U9" s="227"/>
      <c r="V9" s="227"/>
      <c r="W9" s="223"/>
      <c r="X9" s="226" t="s">
        <v>28</v>
      </c>
      <c r="Y9" s="226" t="s">
        <v>29</v>
      </c>
    </row>
    <row r="10" spans="1:25" ht="12.75" customHeight="1">
      <c r="A10" s="226" t="s">
        <v>22</v>
      </c>
      <c r="B10" s="226" t="s">
        <v>23</v>
      </c>
      <c r="C10" s="223"/>
      <c r="D10" s="227"/>
      <c r="E10" s="227"/>
      <c r="F10" s="227"/>
      <c r="G10" s="227"/>
      <c r="H10" s="227"/>
      <c r="I10" s="227"/>
      <c r="J10" s="227"/>
      <c r="K10" s="227">
        <v>755.6</v>
      </c>
      <c r="L10" s="223">
        <v>755.6</v>
      </c>
      <c r="M10" s="228"/>
      <c r="N10" s="223">
        <v>755.6</v>
      </c>
      <c r="O10" s="227"/>
      <c r="P10" s="227">
        <v>755.6</v>
      </c>
      <c r="Q10" s="227"/>
      <c r="R10" s="227"/>
      <c r="S10" s="227"/>
      <c r="T10" s="227"/>
      <c r="U10" s="227"/>
      <c r="V10" s="227"/>
      <c r="W10" s="223"/>
      <c r="X10" s="226" t="s">
        <v>22</v>
      </c>
      <c r="Y10" s="226" t="s">
        <v>23</v>
      </c>
    </row>
    <row r="11" spans="1:25" ht="12.75" customHeight="1">
      <c r="A11" s="226" t="s">
        <v>34</v>
      </c>
      <c r="B11" s="226" t="s">
        <v>680</v>
      </c>
      <c r="C11" s="223"/>
      <c r="D11" s="227"/>
      <c r="E11" s="227"/>
      <c r="F11" s="227"/>
      <c r="G11" s="227"/>
      <c r="H11" s="227"/>
      <c r="I11" s="227"/>
      <c r="J11" s="227"/>
      <c r="K11" s="227">
        <v>4164.1030000000001</v>
      </c>
      <c r="L11" s="223">
        <v>4164.1030000000001</v>
      </c>
      <c r="M11" s="228"/>
      <c r="N11" s="223">
        <v>4164.1030000000001</v>
      </c>
      <c r="O11" s="227"/>
      <c r="P11" s="227"/>
      <c r="Q11" s="227"/>
      <c r="R11" s="227">
        <v>54.658999999999999</v>
      </c>
      <c r="S11" s="227">
        <v>446.84</v>
      </c>
      <c r="T11" s="227">
        <v>496.88900000000001</v>
      </c>
      <c r="U11" s="227">
        <v>240.42500000000001</v>
      </c>
      <c r="V11" s="227">
        <v>2925.29</v>
      </c>
      <c r="W11" s="223">
        <v>4164.1030000000001</v>
      </c>
      <c r="X11" s="226" t="s">
        <v>34</v>
      </c>
      <c r="Y11" s="226" t="s">
        <v>680</v>
      </c>
    </row>
    <row r="12" spans="1:25" ht="12.75" customHeight="1">
      <c r="A12" s="226" t="s">
        <v>36</v>
      </c>
      <c r="B12" s="226" t="s">
        <v>681</v>
      </c>
      <c r="C12" s="223"/>
      <c r="D12" s="227"/>
      <c r="E12" s="227"/>
      <c r="F12" s="227"/>
      <c r="G12" s="227"/>
      <c r="H12" s="227"/>
      <c r="I12" s="227"/>
      <c r="J12" s="227"/>
      <c r="K12" s="227">
        <v>3395.3020000000001</v>
      </c>
      <c r="L12" s="223">
        <v>3395.3020000000001</v>
      </c>
      <c r="M12" s="228"/>
      <c r="N12" s="223">
        <v>3395.3020000000001</v>
      </c>
      <c r="O12" s="227"/>
      <c r="P12" s="227"/>
      <c r="Q12" s="227"/>
      <c r="R12" s="227">
        <v>2.927</v>
      </c>
      <c r="S12" s="227">
        <v>237.88800000000001</v>
      </c>
      <c r="T12" s="227">
        <v>62.683</v>
      </c>
      <c r="U12" s="227">
        <v>237.18</v>
      </c>
      <c r="V12" s="227">
        <v>2854.6239999999998</v>
      </c>
      <c r="W12" s="223">
        <v>3395.3020000000001</v>
      </c>
      <c r="X12" s="226" t="s">
        <v>36</v>
      </c>
      <c r="Y12" s="226" t="s">
        <v>681</v>
      </c>
    </row>
    <row r="13" spans="1:25" ht="12.75" customHeight="1">
      <c r="A13" s="226" t="s">
        <v>38</v>
      </c>
      <c r="B13" s="226" t="s">
        <v>682</v>
      </c>
      <c r="C13" s="223"/>
      <c r="D13" s="227"/>
      <c r="E13" s="227"/>
      <c r="F13" s="227"/>
      <c r="G13" s="227"/>
      <c r="H13" s="227"/>
      <c r="I13" s="227"/>
      <c r="J13" s="227"/>
      <c r="K13" s="227">
        <v>298.09699999999998</v>
      </c>
      <c r="L13" s="223">
        <v>298.09699999999998</v>
      </c>
      <c r="M13" s="228"/>
      <c r="N13" s="223">
        <v>298.09699999999998</v>
      </c>
      <c r="O13" s="227"/>
      <c r="P13" s="227"/>
      <c r="Q13" s="227"/>
      <c r="R13" s="227"/>
      <c r="S13" s="227">
        <v>208.952</v>
      </c>
      <c r="T13" s="227">
        <v>15.234</v>
      </c>
      <c r="U13" s="227">
        <v>3.2450000000000001</v>
      </c>
      <c r="V13" s="227">
        <v>70.665999999999997</v>
      </c>
      <c r="W13" s="223">
        <v>298.09699999999998</v>
      </c>
      <c r="X13" s="226" t="s">
        <v>38</v>
      </c>
      <c r="Y13" s="226" t="s">
        <v>682</v>
      </c>
    </row>
    <row r="14" spans="1:25" ht="12.75" customHeight="1">
      <c r="A14" s="226" t="s">
        <v>40</v>
      </c>
      <c r="B14" s="226" t="s">
        <v>683</v>
      </c>
      <c r="C14" s="223"/>
      <c r="D14" s="227"/>
      <c r="E14" s="227"/>
      <c r="F14" s="227"/>
      <c r="G14" s="227"/>
      <c r="H14" s="227"/>
      <c r="I14" s="227"/>
      <c r="J14" s="227"/>
      <c r="K14" s="227">
        <v>470.70400000000001</v>
      </c>
      <c r="L14" s="223">
        <v>470.70400000000001</v>
      </c>
      <c r="M14" s="228"/>
      <c r="N14" s="223">
        <v>470.70400000000001</v>
      </c>
      <c r="O14" s="227"/>
      <c r="P14" s="227"/>
      <c r="Q14" s="227"/>
      <c r="R14" s="227">
        <v>51.731999999999999</v>
      </c>
      <c r="S14" s="227"/>
      <c r="T14" s="227">
        <v>418.97199999999998</v>
      </c>
      <c r="U14" s="227"/>
      <c r="V14" s="227"/>
      <c r="W14" s="223">
        <v>470.70400000000001</v>
      </c>
      <c r="X14" s="226" t="s">
        <v>40</v>
      </c>
      <c r="Y14" s="226" t="s">
        <v>683</v>
      </c>
    </row>
    <row r="15" spans="1:25" ht="12.75" customHeight="1">
      <c r="A15" s="226" t="s">
        <v>42</v>
      </c>
      <c r="B15" s="226" t="s">
        <v>43</v>
      </c>
      <c r="C15" s="223">
        <v>2073.1779999999999</v>
      </c>
      <c r="D15" s="227">
        <v>1708.558</v>
      </c>
      <c r="E15" s="227">
        <v>148.89400000000001</v>
      </c>
      <c r="F15" s="227">
        <v>116.46599999999999</v>
      </c>
      <c r="G15" s="227">
        <v>81.236999999999995</v>
      </c>
      <c r="H15" s="227">
        <v>18.023</v>
      </c>
      <c r="I15" s="227"/>
      <c r="J15" s="227"/>
      <c r="K15" s="227"/>
      <c r="L15" s="223">
        <v>2073.1779999999999</v>
      </c>
      <c r="M15" s="228"/>
      <c r="N15" s="223">
        <v>2073.1779999999999</v>
      </c>
      <c r="O15" s="227">
        <v>2073.1779999999999</v>
      </c>
      <c r="P15" s="227"/>
      <c r="Q15" s="227"/>
      <c r="R15" s="227"/>
      <c r="S15" s="227"/>
      <c r="T15" s="227"/>
      <c r="U15" s="227"/>
      <c r="V15" s="227"/>
      <c r="W15" s="223"/>
      <c r="X15" s="226" t="s">
        <v>42</v>
      </c>
      <c r="Y15" s="226" t="s">
        <v>43</v>
      </c>
    </row>
    <row r="16" spans="1:25" ht="12.75" customHeight="1">
      <c r="A16" s="226" t="s">
        <v>684</v>
      </c>
      <c r="B16" s="226" t="s">
        <v>677</v>
      </c>
      <c r="C16" s="223"/>
      <c r="D16" s="227"/>
      <c r="E16" s="227"/>
      <c r="F16" s="227"/>
      <c r="G16" s="227"/>
      <c r="H16" s="227"/>
      <c r="I16" s="227"/>
      <c r="J16" s="227"/>
      <c r="K16" s="227">
        <v>262.16500000000002</v>
      </c>
      <c r="L16" s="223">
        <v>262.16500000000002</v>
      </c>
      <c r="M16" s="228"/>
      <c r="N16" s="229">
        <v>262.16500000000002</v>
      </c>
      <c r="O16" s="230"/>
      <c r="P16" s="230"/>
      <c r="Q16" s="230">
        <v>262.16500000000002</v>
      </c>
      <c r="R16" s="230"/>
      <c r="S16" s="230"/>
      <c r="T16" s="230"/>
      <c r="U16" s="230"/>
      <c r="V16" s="230"/>
      <c r="W16" s="229">
        <v>262.16500000000002</v>
      </c>
      <c r="X16" s="231" t="s">
        <v>684</v>
      </c>
      <c r="Y16" s="231" t="s">
        <v>677</v>
      </c>
    </row>
    <row r="17" spans="1:25" ht="12.75" customHeight="1">
      <c r="A17" s="226"/>
      <c r="B17" s="232"/>
      <c r="C17" s="223"/>
      <c r="D17" s="227"/>
      <c r="E17" s="227"/>
      <c r="F17" s="227"/>
      <c r="G17" s="227"/>
      <c r="H17" s="227"/>
      <c r="I17" s="227"/>
      <c r="J17" s="227"/>
      <c r="K17" s="227"/>
      <c r="L17" s="223"/>
      <c r="M17" s="228"/>
      <c r="N17" s="223"/>
      <c r="O17" s="227"/>
      <c r="P17" s="227"/>
      <c r="Q17" s="227"/>
      <c r="R17" s="227"/>
      <c r="S17" s="227"/>
      <c r="T17" s="227"/>
      <c r="U17" s="227"/>
      <c r="V17" s="227"/>
      <c r="W17" s="223"/>
      <c r="X17" s="233" t="s">
        <v>56</v>
      </c>
      <c r="Y17" s="226"/>
    </row>
    <row r="18" spans="1:25" ht="12.75" customHeight="1">
      <c r="A18" s="222" t="s">
        <v>685</v>
      </c>
      <c r="B18" s="222" t="s">
        <v>686</v>
      </c>
      <c r="C18" s="223">
        <v>2353.09</v>
      </c>
      <c r="D18" s="223">
        <v>1216.732</v>
      </c>
      <c r="E18" s="223">
        <v>91.531000000000006</v>
      </c>
      <c r="F18" s="223">
        <v>380.423</v>
      </c>
      <c r="G18" s="223">
        <v>365.60300000000001</v>
      </c>
      <c r="H18" s="223">
        <v>36.636000000000003</v>
      </c>
      <c r="I18" s="223">
        <v>262.16500000000002</v>
      </c>
      <c r="J18" s="223"/>
      <c r="K18" s="223"/>
      <c r="L18" s="223">
        <v>2353.09</v>
      </c>
      <c r="M18" s="228"/>
      <c r="N18" s="223">
        <v>2353.09</v>
      </c>
      <c r="O18" s="223"/>
      <c r="P18" s="223"/>
      <c r="Q18" s="223">
        <v>262.16500000000002</v>
      </c>
      <c r="R18" s="223">
        <v>36.636000000000003</v>
      </c>
      <c r="S18" s="223">
        <v>365.60300000000001</v>
      </c>
      <c r="T18" s="223">
        <v>380.423</v>
      </c>
      <c r="U18" s="223">
        <v>91.531000000000006</v>
      </c>
      <c r="V18" s="223">
        <v>1216.732</v>
      </c>
      <c r="W18" s="223">
        <v>2353.09</v>
      </c>
      <c r="X18" s="234" t="s">
        <v>685</v>
      </c>
      <c r="Y18" s="234" t="s">
        <v>686</v>
      </c>
    </row>
    <row r="19" spans="1:25" ht="12.75" customHeight="1">
      <c r="A19" s="226" t="s">
        <v>50</v>
      </c>
      <c r="B19" s="226" t="s">
        <v>51</v>
      </c>
      <c r="C19" s="223">
        <v>429.20801299999999</v>
      </c>
      <c r="D19" s="227">
        <v>245.35766599999999</v>
      </c>
      <c r="E19" s="227">
        <v>17.942402999999999</v>
      </c>
      <c r="F19" s="227">
        <v>77.987751999999986</v>
      </c>
      <c r="G19" s="227">
        <v>83.548360000000002</v>
      </c>
      <c r="H19" s="227">
        <v>4.3718329999999996</v>
      </c>
      <c r="I19" s="227"/>
      <c r="J19" s="227"/>
      <c r="K19" s="227"/>
      <c r="L19" s="223">
        <v>429.20801299999999</v>
      </c>
      <c r="M19" s="228"/>
      <c r="N19" s="223">
        <v>429.20801299999999</v>
      </c>
      <c r="O19" s="223">
        <v>429.20801299999999</v>
      </c>
      <c r="P19" s="227"/>
      <c r="Q19" s="227"/>
      <c r="R19" s="227"/>
      <c r="S19" s="227"/>
      <c r="T19" s="227"/>
      <c r="U19" s="227"/>
      <c r="V19" s="227"/>
      <c r="W19" s="223"/>
      <c r="X19" s="232" t="s">
        <v>50</v>
      </c>
      <c r="Y19" s="232" t="s">
        <v>51</v>
      </c>
    </row>
    <row r="20" spans="1:25" ht="12.75" customHeight="1">
      <c r="A20" s="222" t="s">
        <v>687</v>
      </c>
      <c r="B20" s="222" t="s">
        <v>688</v>
      </c>
      <c r="C20" s="223">
        <v>1923.881987</v>
      </c>
      <c r="D20" s="223">
        <v>971.37433399999998</v>
      </c>
      <c r="E20" s="223">
        <v>73.588596999999993</v>
      </c>
      <c r="F20" s="223">
        <v>302.435248</v>
      </c>
      <c r="G20" s="223">
        <v>282.05464000000001</v>
      </c>
      <c r="H20" s="223">
        <v>32.264167</v>
      </c>
      <c r="I20" s="223">
        <v>262.16500000000002</v>
      </c>
      <c r="J20" s="223"/>
      <c r="K20" s="223"/>
      <c r="L20" s="223">
        <v>1923.881987</v>
      </c>
      <c r="M20" s="228"/>
      <c r="N20" s="223">
        <v>1923.881987</v>
      </c>
      <c r="O20" s="223"/>
      <c r="P20" s="223"/>
      <c r="Q20" s="223">
        <v>262.16500000000002</v>
      </c>
      <c r="R20" s="223">
        <v>32.264167</v>
      </c>
      <c r="S20" s="223">
        <v>282.05464000000001</v>
      </c>
      <c r="T20" s="223">
        <v>302.435248</v>
      </c>
      <c r="U20" s="223">
        <v>73.588596999999993</v>
      </c>
      <c r="V20" s="223">
        <v>971.37433399999998</v>
      </c>
      <c r="W20" s="223">
        <v>1923.881987</v>
      </c>
      <c r="X20" s="234" t="s">
        <v>687</v>
      </c>
      <c r="Y20" s="234" t="s">
        <v>688</v>
      </c>
    </row>
    <row r="21" spans="1:25" ht="12.75" customHeight="1">
      <c r="A21" s="235" t="s">
        <v>54</v>
      </c>
      <c r="B21" s="235" t="s">
        <v>55</v>
      </c>
      <c r="C21" s="229"/>
      <c r="D21" s="229"/>
      <c r="E21" s="229"/>
      <c r="F21" s="229"/>
      <c r="G21" s="229"/>
      <c r="H21" s="229"/>
      <c r="I21" s="229"/>
      <c r="J21" s="229">
        <v>18.201000000000001</v>
      </c>
      <c r="K21" s="229"/>
      <c r="L21" s="229">
        <v>18.201000000000001</v>
      </c>
      <c r="M21" s="228"/>
      <c r="N21" s="229">
        <v>18.201000000000001</v>
      </c>
      <c r="O21" s="229"/>
      <c r="P21" s="229">
        <v>18.201000000000001</v>
      </c>
      <c r="Q21" s="229"/>
      <c r="R21" s="229"/>
      <c r="S21" s="229"/>
      <c r="T21" s="229"/>
      <c r="U21" s="229"/>
      <c r="V21" s="229"/>
      <c r="W21" s="229"/>
      <c r="X21" s="236" t="s">
        <v>54</v>
      </c>
      <c r="Y21" s="236" t="s">
        <v>55</v>
      </c>
    </row>
    <row r="22" spans="1:25" ht="12.75" customHeight="1">
      <c r="A22" s="237" t="s">
        <v>56</v>
      </c>
      <c r="C22" s="223"/>
      <c r="D22" s="227"/>
      <c r="E22" s="227"/>
      <c r="F22" s="227"/>
      <c r="G22" s="227"/>
      <c r="H22" s="227"/>
      <c r="I22" s="227"/>
      <c r="J22" s="227"/>
      <c r="K22" s="227"/>
      <c r="L22" s="223"/>
      <c r="M22" s="228"/>
      <c r="N22" s="223"/>
      <c r="O22" s="227"/>
      <c r="P22" s="227"/>
      <c r="Q22" s="227"/>
      <c r="R22" s="227"/>
      <c r="S22" s="227"/>
      <c r="T22" s="227"/>
      <c r="U22" s="227"/>
      <c r="V22" s="227"/>
      <c r="W22" s="223"/>
      <c r="X22" s="233" t="s">
        <v>115</v>
      </c>
      <c r="Y22" s="226"/>
    </row>
    <row r="23" spans="1:25" ht="12.75" customHeight="1">
      <c r="A23" s="226" t="s">
        <v>57</v>
      </c>
      <c r="B23" s="226" t="s">
        <v>58</v>
      </c>
      <c r="C23" s="223">
        <v>1231.8843300000001</v>
      </c>
      <c r="D23" s="227">
        <v>808.26</v>
      </c>
      <c r="E23" s="227">
        <v>55.558</v>
      </c>
      <c r="F23" s="227">
        <v>294.17899999999997</v>
      </c>
      <c r="G23" s="227">
        <v>41.527329999999999</v>
      </c>
      <c r="H23" s="227">
        <v>32.36</v>
      </c>
      <c r="I23" s="227"/>
      <c r="J23" s="227">
        <v>21.475000000000001</v>
      </c>
      <c r="K23" s="227"/>
      <c r="L23" s="223">
        <v>1253.3589999999999</v>
      </c>
      <c r="M23" s="228"/>
      <c r="N23" s="223">
        <v>1253.3589999999999</v>
      </c>
      <c r="O23" s="227"/>
      <c r="P23" s="227">
        <v>1.41</v>
      </c>
      <c r="Q23" s="227"/>
      <c r="R23" s="227"/>
      <c r="S23" s="227">
        <v>1251.9490000000001</v>
      </c>
      <c r="T23" s="227"/>
      <c r="U23" s="227"/>
      <c r="V23" s="227"/>
      <c r="W23" s="223">
        <v>1251.9490000000001</v>
      </c>
      <c r="X23" s="232" t="s">
        <v>57</v>
      </c>
      <c r="Y23" s="232" t="s">
        <v>58</v>
      </c>
    </row>
    <row r="24" spans="1:25" ht="12.75" customHeight="1">
      <c r="A24" s="226" t="s">
        <v>59</v>
      </c>
      <c r="B24" s="226" t="s">
        <v>689</v>
      </c>
      <c r="C24" s="223">
        <v>903.33299999999997</v>
      </c>
      <c r="D24" s="227">
        <v>611.94600000000003</v>
      </c>
      <c r="E24" s="227">
        <v>39.219000000000001</v>
      </c>
      <c r="F24" s="227">
        <v>196.66800000000001</v>
      </c>
      <c r="G24" s="227">
        <v>31.257999999999999</v>
      </c>
      <c r="H24" s="227">
        <v>24.242000000000001</v>
      </c>
      <c r="I24" s="227"/>
      <c r="J24" s="227">
        <v>16.425999999999998</v>
      </c>
      <c r="K24" s="227"/>
      <c r="L24" s="223">
        <v>919.75900000000001</v>
      </c>
      <c r="M24" s="228"/>
      <c r="N24" s="223">
        <v>919.75900000000001</v>
      </c>
      <c r="O24" s="227"/>
      <c r="P24" s="227">
        <v>1.3280000000000001</v>
      </c>
      <c r="Q24" s="227"/>
      <c r="R24" s="227"/>
      <c r="S24" s="227">
        <v>918.43100000000004</v>
      </c>
      <c r="T24" s="227"/>
      <c r="U24" s="227"/>
      <c r="V24" s="227"/>
      <c r="W24" s="223">
        <v>918.43100000000004</v>
      </c>
      <c r="X24" s="232" t="s">
        <v>59</v>
      </c>
      <c r="Y24" s="232" t="s">
        <v>689</v>
      </c>
    </row>
    <row r="25" spans="1:25" ht="12.75" customHeight="1">
      <c r="A25" s="226" t="s">
        <v>61</v>
      </c>
      <c r="B25" s="226" t="s">
        <v>690</v>
      </c>
      <c r="C25" s="223">
        <v>328.55133000000001</v>
      </c>
      <c r="D25" s="227">
        <v>196.31399999999999</v>
      </c>
      <c r="E25" s="227">
        <v>16.338999999999999</v>
      </c>
      <c r="F25" s="227">
        <v>97.510999999999996</v>
      </c>
      <c r="G25" s="227">
        <v>10.26933</v>
      </c>
      <c r="H25" s="227">
        <v>8.1180000000000003</v>
      </c>
      <c r="I25" s="227"/>
      <c r="J25" s="227">
        <v>5.0490000000000004</v>
      </c>
      <c r="K25" s="227"/>
      <c r="L25" s="223">
        <v>333.6</v>
      </c>
      <c r="M25" s="228"/>
      <c r="N25" s="223">
        <v>333.6</v>
      </c>
      <c r="O25" s="227"/>
      <c r="P25" s="227">
        <v>8.2000000000000003E-2</v>
      </c>
      <c r="Q25" s="227"/>
      <c r="R25" s="227"/>
      <c r="S25" s="227">
        <v>333.51799999999997</v>
      </c>
      <c r="T25" s="227"/>
      <c r="U25" s="227"/>
      <c r="V25" s="227"/>
      <c r="W25" s="223">
        <v>333.51799999999997</v>
      </c>
      <c r="X25" s="232" t="s">
        <v>61</v>
      </c>
      <c r="Y25" s="232" t="s">
        <v>690</v>
      </c>
    </row>
    <row r="26" spans="1:25" ht="12.75" customHeight="1">
      <c r="A26" s="226" t="s">
        <v>75</v>
      </c>
      <c r="B26" s="226" t="s">
        <v>76</v>
      </c>
      <c r="C26" s="223">
        <v>392.99099999999999</v>
      </c>
      <c r="D26" s="227">
        <v>63.945999999999998</v>
      </c>
      <c r="E26" s="227">
        <v>11.340999999999999</v>
      </c>
      <c r="F26" s="227">
        <v>10.919</v>
      </c>
      <c r="G26" s="227">
        <v>21.577000000000002</v>
      </c>
      <c r="H26" s="227">
        <v>1.2689999999999999</v>
      </c>
      <c r="I26" s="227">
        <v>283.93900000000002</v>
      </c>
      <c r="J26" s="227"/>
      <c r="K26" s="227"/>
      <c r="L26" s="223">
        <v>392.99099999999999</v>
      </c>
      <c r="M26" s="228"/>
      <c r="N26" s="223">
        <v>392.99099999999999</v>
      </c>
      <c r="O26" s="227"/>
      <c r="P26" s="227">
        <v>4.5789999999999997</v>
      </c>
      <c r="Q26" s="227"/>
      <c r="R26" s="227"/>
      <c r="S26" s="227"/>
      <c r="T26" s="227">
        <v>388.41199999999998</v>
      </c>
      <c r="U26" s="227"/>
      <c r="V26" s="227"/>
      <c r="W26" s="223">
        <v>388.41199999999998</v>
      </c>
      <c r="X26" s="232" t="s">
        <v>75</v>
      </c>
      <c r="Y26" s="232" t="s">
        <v>76</v>
      </c>
    </row>
    <row r="27" spans="1:25" ht="12.75" customHeight="1">
      <c r="A27" s="226" t="s">
        <v>44</v>
      </c>
      <c r="B27" s="226" t="s">
        <v>691</v>
      </c>
      <c r="C27" s="223">
        <v>283.93900000000002</v>
      </c>
      <c r="D27" s="227"/>
      <c r="E27" s="227"/>
      <c r="F27" s="227"/>
      <c r="G27" s="227"/>
      <c r="H27" s="227"/>
      <c r="I27" s="227">
        <v>283.93900000000002</v>
      </c>
      <c r="J27" s="227"/>
      <c r="K27" s="227"/>
      <c r="L27" s="223">
        <v>283.93900000000002</v>
      </c>
      <c r="M27" s="228"/>
      <c r="N27" s="223">
        <v>283.93900000000002</v>
      </c>
      <c r="O27" s="227"/>
      <c r="P27" s="227">
        <v>2.2879999999999998</v>
      </c>
      <c r="Q27" s="227"/>
      <c r="R27" s="227"/>
      <c r="S27" s="227"/>
      <c r="T27" s="227">
        <v>281.65100000000001</v>
      </c>
      <c r="U27" s="227"/>
      <c r="V27" s="227"/>
      <c r="W27" s="223">
        <v>281.65100000000001</v>
      </c>
      <c r="X27" s="232" t="s">
        <v>44</v>
      </c>
      <c r="Y27" s="232" t="s">
        <v>691</v>
      </c>
    </row>
    <row r="28" spans="1:25" ht="12.75" customHeight="1">
      <c r="A28" s="226" t="s">
        <v>90</v>
      </c>
      <c r="B28" s="226" t="s">
        <v>692</v>
      </c>
      <c r="C28" s="223">
        <v>109.05200000000001</v>
      </c>
      <c r="D28" s="227">
        <v>63.945999999999998</v>
      </c>
      <c r="E28" s="227">
        <v>11.340999999999999</v>
      </c>
      <c r="F28" s="227">
        <v>10.919</v>
      </c>
      <c r="G28" s="227">
        <v>21.577000000000002</v>
      </c>
      <c r="H28" s="227">
        <v>1.2689999999999999</v>
      </c>
      <c r="I28" s="227"/>
      <c r="J28" s="227"/>
      <c r="K28" s="227"/>
      <c r="L28" s="223">
        <v>109.05200000000001</v>
      </c>
      <c r="M28" s="228"/>
      <c r="N28" s="223">
        <v>109.05200000000001</v>
      </c>
      <c r="O28" s="227"/>
      <c r="P28" s="227">
        <v>2.2909999999999999</v>
      </c>
      <c r="Q28" s="227"/>
      <c r="R28" s="227"/>
      <c r="S28" s="227"/>
      <c r="T28" s="227">
        <v>106.761</v>
      </c>
      <c r="U28" s="227"/>
      <c r="V28" s="227"/>
      <c r="W28" s="223">
        <v>106.761</v>
      </c>
      <c r="X28" s="232" t="s">
        <v>90</v>
      </c>
      <c r="Y28" s="232" t="s">
        <v>692</v>
      </c>
    </row>
    <row r="29" spans="1:25" ht="12.75" customHeight="1">
      <c r="A29" s="226" t="s">
        <v>92</v>
      </c>
      <c r="B29" s="226" t="s">
        <v>93</v>
      </c>
      <c r="C29" s="223">
        <v>-70.656000000000006</v>
      </c>
      <c r="D29" s="227">
        <v>-34.814</v>
      </c>
      <c r="E29" s="227">
        <v>-1.508</v>
      </c>
      <c r="F29" s="227">
        <v>-3.5339999999999998</v>
      </c>
      <c r="G29" s="227">
        <v>-7.6609999999999996</v>
      </c>
      <c r="H29" s="227">
        <v>-1.365</v>
      </c>
      <c r="I29" s="227">
        <v>-21.774000000000001</v>
      </c>
      <c r="J29" s="227"/>
      <c r="K29" s="227"/>
      <c r="L29" s="223">
        <v>-70.656000000000006</v>
      </c>
      <c r="M29" s="228"/>
      <c r="N29" s="223">
        <v>-70.656000000000006</v>
      </c>
      <c r="O29" s="227"/>
      <c r="P29" s="227">
        <v>-7.9039999999999999</v>
      </c>
      <c r="Q29" s="227"/>
      <c r="R29" s="227"/>
      <c r="S29" s="227"/>
      <c r="T29" s="227">
        <v>-62.752000000000002</v>
      </c>
      <c r="U29" s="227"/>
      <c r="V29" s="227"/>
      <c r="W29" s="223">
        <v>-62.752000000000002</v>
      </c>
      <c r="X29" s="232" t="s">
        <v>92</v>
      </c>
      <c r="Y29" s="232" t="s">
        <v>93</v>
      </c>
    </row>
    <row r="30" spans="1:25" ht="12.75" customHeight="1">
      <c r="A30" s="226" t="s">
        <v>46</v>
      </c>
      <c r="B30" s="226" t="s">
        <v>693</v>
      </c>
      <c r="C30" s="223">
        <v>-21.774000000000001</v>
      </c>
      <c r="D30" s="227"/>
      <c r="E30" s="227"/>
      <c r="F30" s="227"/>
      <c r="G30" s="227"/>
      <c r="H30" s="227"/>
      <c r="I30" s="227">
        <v>-21.774000000000001</v>
      </c>
      <c r="J30" s="227"/>
      <c r="K30" s="227"/>
      <c r="L30" s="223">
        <v>-21.774000000000001</v>
      </c>
      <c r="M30" s="228"/>
      <c r="N30" s="223">
        <v>-21.774000000000001</v>
      </c>
      <c r="O30" s="227"/>
      <c r="P30" s="227">
        <v>-1.23</v>
      </c>
      <c r="Q30" s="227"/>
      <c r="R30" s="227"/>
      <c r="S30" s="227"/>
      <c r="T30" s="227">
        <v>-20.544</v>
      </c>
      <c r="U30" s="227"/>
      <c r="V30" s="227"/>
      <c r="W30" s="223">
        <v>-20.544</v>
      </c>
      <c r="X30" s="232" t="s">
        <v>46</v>
      </c>
      <c r="Y30" s="232" t="s">
        <v>693</v>
      </c>
    </row>
    <row r="31" spans="1:25" ht="12.75" customHeight="1">
      <c r="A31" s="226" t="s">
        <v>101</v>
      </c>
      <c r="B31" s="226" t="s">
        <v>694</v>
      </c>
      <c r="C31" s="223">
        <v>-48.881999999999998</v>
      </c>
      <c r="D31" s="227">
        <v>-34.814</v>
      </c>
      <c r="E31" s="227">
        <v>-1.508</v>
      </c>
      <c r="F31" s="227">
        <v>-3.5339999999999998</v>
      </c>
      <c r="G31" s="227">
        <v>-7.6609999999999996</v>
      </c>
      <c r="H31" s="227">
        <v>-1.365</v>
      </c>
      <c r="I31" s="227"/>
      <c r="J31" s="227"/>
      <c r="K31" s="227"/>
      <c r="L31" s="223">
        <v>-48.881999999999998</v>
      </c>
      <c r="M31" s="228"/>
      <c r="N31" s="223">
        <v>-48.881999999999998</v>
      </c>
      <c r="O31" s="227"/>
      <c r="P31" s="227">
        <v>-6.6740000000000004</v>
      </c>
      <c r="Q31" s="227"/>
      <c r="R31" s="227"/>
      <c r="S31" s="227"/>
      <c r="T31" s="227">
        <v>-42.207999999999998</v>
      </c>
      <c r="U31" s="227"/>
      <c r="V31" s="227"/>
      <c r="W31" s="223">
        <v>-42.207999999999998</v>
      </c>
      <c r="X31" s="232" t="s">
        <v>101</v>
      </c>
      <c r="Y31" s="232" t="s">
        <v>694</v>
      </c>
    </row>
    <row r="32" spans="1:25" ht="12.75" customHeight="1">
      <c r="A32" s="226"/>
      <c r="B32" s="226"/>
      <c r="C32" s="223"/>
      <c r="D32" s="227"/>
      <c r="E32" s="227"/>
      <c r="F32" s="227"/>
      <c r="G32" s="227"/>
      <c r="H32" s="227"/>
      <c r="I32" s="227"/>
      <c r="J32" s="227"/>
      <c r="K32" s="227"/>
      <c r="L32" s="223"/>
      <c r="M32" s="228"/>
      <c r="N32" s="223"/>
      <c r="O32" s="227"/>
      <c r="P32" s="227"/>
      <c r="Q32" s="227"/>
      <c r="R32" s="227"/>
      <c r="S32" s="227"/>
      <c r="T32" s="227"/>
      <c r="U32" s="227"/>
      <c r="V32" s="227"/>
      <c r="W32" s="223"/>
      <c r="X32" s="232"/>
      <c r="Y32" s="232"/>
    </row>
    <row r="33" spans="1:25" ht="12.75" customHeight="1">
      <c r="A33" s="222" t="s">
        <v>103</v>
      </c>
      <c r="B33" s="222" t="s">
        <v>104</v>
      </c>
      <c r="C33" s="223">
        <v>677.54867000000002</v>
      </c>
      <c r="D33" s="223">
        <v>379.34</v>
      </c>
      <c r="E33" s="223">
        <v>26.14</v>
      </c>
      <c r="F33" s="223">
        <v>78.858999999999995</v>
      </c>
      <c r="G33" s="223">
        <v>188.83767</v>
      </c>
      <c r="H33" s="223">
        <v>4.3719999999999999</v>
      </c>
      <c r="I33" s="223"/>
      <c r="J33" s="223"/>
      <c r="K33" s="223"/>
      <c r="L33" s="223">
        <v>677.54867000000002</v>
      </c>
      <c r="M33" s="228"/>
      <c r="N33" s="223">
        <v>677.54867000000002</v>
      </c>
      <c r="O33" s="223"/>
      <c r="P33" s="223"/>
      <c r="Q33" s="223"/>
      <c r="R33" s="223">
        <v>4.3719999999999999</v>
      </c>
      <c r="S33" s="223">
        <v>188.83767</v>
      </c>
      <c r="T33" s="223">
        <v>78.858999999999995</v>
      </c>
      <c r="U33" s="223">
        <v>26.14</v>
      </c>
      <c r="V33" s="223">
        <v>379.34</v>
      </c>
      <c r="W33" s="223">
        <v>677.54867000000002</v>
      </c>
      <c r="X33" s="234" t="s">
        <v>103</v>
      </c>
      <c r="Y33" s="234" t="s">
        <v>104</v>
      </c>
    </row>
    <row r="34" spans="1:25" ht="12.75" customHeight="1">
      <c r="A34" s="222" t="s">
        <v>105</v>
      </c>
      <c r="B34" s="222" t="s">
        <v>106</v>
      </c>
      <c r="C34" s="223">
        <v>121.322</v>
      </c>
      <c r="D34" s="223"/>
      <c r="E34" s="223"/>
      <c r="F34" s="223"/>
      <c r="G34" s="223">
        <v>121.322</v>
      </c>
      <c r="H34" s="223"/>
      <c r="I34" s="223"/>
      <c r="J34" s="223"/>
      <c r="K34" s="223"/>
      <c r="L34" s="223">
        <v>121.322</v>
      </c>
      <c r="M34" s="228"/>
      <c r="N34" s="223">
        <v>121.322</v>
      </c>
      <c r="O34" s="223"/>
      <c r="P34" s="223"/>
      <c r="Q34" s="223"/>
      <c r="R34" s="223"/>
      <c r="S34" s="223">
        <v>121.322</v>
      </c>
      <c r="T34" s="223"/>
      <c r="U34" s="223"/>
      <c r="V34" s="223"/>
      <c r="W34" s="223">
        <v>121.322</v>
      </c>
      <c r="X34" s="234" t="s">
        <v>105</v>
      </c>
      <c r="Y34" s="234" t="s">
        <v>106</v>
      </c>
    </row>
    <row r="35" spans="1:25" ht="12.75" customHeight="1">
      <c r="A35" s="222" t="s">
        <v>111</v>
      </c>
      <c r="B35" s="222" t="s">
        <v>112</v>
      </c>
      <c r="C35" s="223">
        <v>259.83104099999997</v>
      </c>
      <c r="D35" s="223">
        <v>133.98233400000001</v>
      </c>
      <c r="E35" s="223">
        <v>8.197597</v>
      </c>
      <c r="F35" s="223">
        <v>0.87124800000000002</v>
      </c>
      <c r="G35" s="223">
        <v>116.77969400000001</v>
      </c>
      <c r="H35" s="223">
        <v>1.6700000000000002E-4</v>
      </c>
      <c r="I35" s="223"/>
      <c r="J35" s="223"/>
      <c r="K35" s="223"/>
      <c r="L35" s="223">
        <v>259.83104099999997</v>
      </c>
      <c r="M35" s="228"/>
      <c r="N35" s="223">
        <v>259.83104099999997</v>
      </c>
      <c r="O35" s="223"/>
      <c r="P35" s="223"/>
      <c r="Q35" s="223"/>
      <c r="R35" s="223">
        <v>1.6700000000000002E-4</v>
      </c>
      <c r="S35" s="223">
        <v>116.77969400000001</v>
      </c>
      <c r="T35" s="223">
        <v>0.87124800000000002</v>
      </c>
      <c r="U35" s="223">
        <v>8.197597</v>
      </c>
      <c r="V35" s="223">
        <v>133.98233400000001</v>
      </c>
      <c r="W35" s="223">
        <v>259.83104099999997</v>
      </c>
      <c r="X35" s="234" t="s">
        <v>111</v>
      </c>
      <c r="Y35" s="234" t="s">
        <v>112</v>
      </c>
    </row>
    <row r="36" spans="1:25" ht="12.75" customHeight="1">
      <c r="A36" s="235" t="s">
        <v>113</v>
      </c>
      <c r="B36" s="235" t="s">
        <v>114</v>
      </c>
      <c r="C36" s="229">
        <v>109.83161699999999</v>
      </c>
      <c r="D36" s="229"/>
      <c r="E36" s="229"/>
      <c r="F36" s="229"/>
      <c r="G36" s="229">
        <v>109.83161699999999</v>
      </c>
      <c r="H36" s="229"/>
      <c r="I36" s="229"/>
      <c r="J36" s="229"/>
      <c r="K36" s="229"/>
      <c r="L36" s="229">
        <v>109.83161699999999</v>
      </c>
      <c r="M36" s="228"/>
      <c r="N36" s="223">
        <v>109.83161699999999</v>
      </c>
      <c r="O36" s="223"/>
      <c r="P36" s="223"/>
      <c r="Q36" s="223"/>
      <c r="R36" s="223"/>
      <c r="S36" s="223">
        <v>109.83161699999999</v>
      </c>
      <c r="T36" s="223"/>
      <c r="U36" s="223"/>
      <c r="V36" s="223"/>
      <c r="W36" s="223">
        <v>109.83161699999999</v>
      </c>
      <c r="X36" s="234" t="s">
        <v>113</v>
      </c>
      <c r="Y36" s="234" t="s">
        <v>114</v>
      </c>
    </row>
    <row r="37" spans="1:25" ht="12.75" customHeight="1">
      <c r="A37" s="233" t="s">
        <v>115</v>
      </c>
      <c r="C37" s="223"/>
      <c r="D37" s="227"/>
      <c r="E37" s="227"/>
      <c r="F37" s="227"/>
      <c r="G37" s="227"/>
      <c r="H37" s="227"/>
      <c r="I37" s="227"/>
      <c r="J37" s="227"/>
      <c r="K37" s="227"/>
      <c r="L37" s="223"/>
      <c r="M37" s="228"/>
      <c r="N37" s="223"/>
      <c r="O37" s="227"/>
      <c r="P37" s="227"/>
      <c r="Q37" s="227"/>
      <c r="R37" s="227"/>
      <c r="S37" s="227"/>
      <c r="T37" s="227"/>
      <c r="U37" s="227"/>
      <c r="V37" s="227"/>
      <c r="W37" s="223"/>
      <c r="X37" s="232"/>
      <c r="Y37" s="232"/>
    </row>
    <row r="38" spans="1:25" ht="12.75" customHeight="1">
      <c r="A38" s="226" t="s">
        <v>116</v>
      </c>
      <c r="B38" s="226" t="s">
        <v>117</v>
      </c>
      <c r="C38" s="223">
        <v>515.77200000000005</v>
      </c>
      <c r="D38" s="227">
        <v>244.93700000000001</v>
      </c>
      <c r="E38" s="227">
        <v>213.43799999999999</v>
      </c>
      <c r="F38" s="227">
        <v>40.923999999999999</v>
      </c>
      <c r="G38" s="227">
        <v>16.327000000000002</v>
      </c>
      <c r="H38" s="227">
        <v>0.14599999999999999</v>
      </c>
      <c r="I38" s="227"/>
      <c r="J38" s="227">
        <v>142.863</v>
      </c>
      <c r="K38" s="227"/>
      <c r="L38" s="223">
        <v>658.63499999999999</v>
      </c>
      <c r="M38" s="228"/>
      <c r="N38" s="223">
        <v>658.63499999999999</v>
      </c>
      <c r="O38" s="227"/>
      <c r="P38" s="227">
        <v>113.273</v>
      </c>
      <c r="Q38" s="227"/>
      <c r="R38" s="227">
        <v>0.91600000000000004</v>
      </c>
      <c r="S38" s="227">
        <v>98.301000000000002</v>
      </c>
      <c r="T38" s="227">
        <v>15.478999999999999</v>
      </c>
      <c r="U38" s="227">
        <v>223.94399999999999</v>
      </c>
      <c r="V38" s="227">
        <v>206.72200000000001</v>
      </c>
      <c r="W38" s="223">
        <v>545.36199999999997</v>
      </c>
      <c r="X38" s="232" t="s">
        <v>116</v>
      </c>
      <c r="Y38" s="232" t="s">
        <v>117</v>
      </c>
    </row>
    <row r="39" spans="1:25" ht="12.75" customHeight="1">
      <c r="A39" s="226" t="s">
        <v>118</v>
      </c>
      <c r="B39" s="226" t="s">
        <v>695</v>
      </c>
      <c r="C39" s="223">
        <v>223.584</v>
      </c>
      <c r="D39" s="227">
        <v>61.75</v>
      </c>
      <c r="E39" s="227">
        <v>106.22499999999999</v>
      </c>
      <c r="F39" s="227">
        <v>40.765000000000001</v>
      </c>
      <c r="G39" s="227">
        <v>14.698</v>
      </c>
      <c r="H39" s="227">
        <v>0.14599999999999999</v>
      </c>
      <c r="I39" s="227"/>
      <c r="J39" s="227">
        <v>58.301000000000002</v>
      </c>
      <c r="K39" s="227"/>
      <c r="L39" s="223">
        <v>281.88499999999999</v>
      </c>
      <c r="M39" s="228"/>
      <c r="N39" s="223">
        <v>281.88499999999999</v>
      </c>
      <c r="O39" s="227"/>
      <c r="P39" s="227">
        <v>65.471000000000004</v>
      </c>
      <c r="Q39" s="227"/>
      <c r="R39" s="227">
        <v>0.77400000000000002</v>
      </c>
      <c r="S39" s="227">
        <v>14.260999999999999</v>
      </c>
      <c r="T39" s="227">
        <v>2.613</v>
      </c>
      <c r="U39" s="227">
        <v>147.881</v>
      </c>
      <c r="V39" s="227">
        <v>50.884999999999998</v>
      </c>
      <c r="W39" s="223">
        <v>216.41399999999999</v>
      </c>
      <c r="X39" s="232" t="s">
        <v>118</v>
      </c>
      <c r="Y39" s="232" t="s">
        <v>695</v>
      </c>
    </row>
    <row r="40" spans="1:25" ht="12.75" customHeight="1">
      <c r="A40" s="226" t="s">
        <v>120</v>
      </c>
      <c r="B40" s="226" t="s">
        <v>696</v>
      </c>
      <c r="C40" s="223">
        <v>211.32900000000001</v>
      </c>
      <c r="D40" s="227">
        <v>172.85</v>
      </c>
      <c r="E40" s="227">
        <v>38.478999999999999</v>
      </c>
      <c r="F40" s="227"/>
      <c r="G40" s="227"/>
      <c r="H40" s="227"/>
      <c r="I40" s="227"/>
      <c r="J40" s="227">
        <v>67.769000000000005</v>
      </c>
      <c r="K40" s="227"/>
      <c r="L40" s="223">
        <v>279.09800000000001</v>
      </c>
      <c r="M40" s="228"/>
      <c r="N40" s="223">
        <v>279.09800000000001</v>
      </c>
      <c r="O40" s="227"/>
      <c r="P40" s="227">
        <v>38.08</v>
      </c>
      <c r="Q40" s="227"/>
      <c r="R40" s="227"/>
      <c r="S40" s="227">
        <v>37.113999999999997</v>
      </c>
      <c r="T40" s="227">
        <v>7.7889999999999997</v>
      </c>
      <c r="U40" s="227">
        <v>50.417999999999999</v>
      </c>
      <c r="V40" s="227">
        <v>145.697</v>
      </c>
      <c r="W40" s="223">
        <v>241.018</v>
      </c>
      <c r="X40" s="232" t="s">
        <v>120</v>
      </c>
      <c r="Y40" s="232" t="s">
        <v>696</v>
      </c>
    </row>
    <row r="41" spans="1:25" ht="12.75" customHeight="1">
      <c r="A41" s="226" t="s">
        <v>126</v>
      </c>
      <c r="B41" s="226" t="s">
        <v>697</v>
      </c>
      <c r="C41" s="223">
        <v>7.0149999999999997</v>
      </c>
      <c r="D41" s="227">
        <v>6.02</v>
      </c>
      <c r="E41" s="227">
        <v>0.995</v>
      </c>
      <c r="F41" s="227"/>
      <c r="G41" s="227"/>
      <c r="H41" s="227"/>
      <c r="I41" s="227"/>
      <c r="J41" s="227">
        <v>13.651999999999999</v>
      </c>
      <c r="K41" s="227"/>
      <c r="L41" s="223">
        <v>20.667000000000002</v>
      </c>
      <c r="M41" s="228"/>
      <c r="N41" s="223">
        <v>20.667000000000002</v>
      </c>
      <c r="O41" s="227"/>
      <c r="P41" s="227">
        <v>7.0149999999999997</v>
      </c>
      <c r="Q41" s="227"/>
      <c r="R41" s="227"/>
      <c r="S41" s="227"/>
      <c r="T41" s="227"/>
      <c r="U41" s="227">
        <v>5.5359999999999996</v>
      </c>
      <c r="V41" s="227">
        <v>8.1159999999999997</v>
      </c>
      <c r="W41" s="223">
        <v>13.651999999999999</v>
      </c>
      <c r="X41" s="232" t="s">
        <v>126</v>
      </c>
      <c r="Y41" s="232" t="s">
        <v>697</v>
      </c>
    </row>
    <row r="42" spans="1:25" ht="12.75" customHeight="1">
      <c r="A42" s="226" t="s">
        <v>128</v>
      </c>
      <c r="B42" s="226" t="s">
        <v>698</v>
      </c>
      <c r="C42" s="223">
        <v>67.739000000000004</v>
      </c>
      <c r="D42" s="227"/>
      <c r="E42" s="227">
        <v>67.739000000000004</v>
      </c>
      <c r="F42" s="227"/>
      <c r="G42" s="227"/>
      <c r="H42" s="227"/>
      <c r="I42" s="227"/>
      <c r="J42" s="227">
        <v>3.141</v>
      </c>
      <c r="K42" s="227"/>
      <c r="L42" s="223">
        <v>70.88</v>
      </c>
      <c r="M42" s="228"/>
      <c r="N42" s="223">
        <v>70.88</v>
      </c>
      <c r="O42" s="227"/>
      <c r="P42" s="227">
        <v>2.7069999999999999</v>
      </c>
      <c r="Q42" s="227"/>
      <c r="R42" s="227">
        <v>0.14199999999999999</v>
      </c>
      <c r="S42" s="227">
        <v>44.204000000000001</v>
      </c>
      <c r="T42" s="227">
        <v>1.694</v>
      </c>
      <c r="U42" s="227">
        <v>20.109000000000002</v>
      </c>
      <c r="V42" s="227">
        <v>2.024</v>
      </c>
      <c r="W42" s="223">
        <v>68.173000000000002</v>
      </c>
      <c r="X42" s="232" t="s">
        <v>128</v>
      </c>
      <c r="Y42" s="232" t="s">
        <v>698</v>
      </c>
    </row>
    <row r="43" spans="1:25" ht="12.75" customHeight="1">
      <c r="A43" s="226" t="s">
        <v>136</v>
      </c>
      <c r="B43" s="226" t="s">
        <v>699</v>
      </c>
      <c r="C43" s="223">
        <v>6.1050000000000004</v>
      </c>
      <c r="D43" s="227">
        <v>4.3170000000000002</v>
      </c>
      <c r="E43" s="227"/>
      <c r="F43" s="227">
        <v>0.159</v>
      </c>
      <c r="G43" s="227">
        <v>1.629</v>
      </c>
      <c r="H43" s="227"/>
      <c r="I43" s="227"/>
      <c r="J43" s="227"/>
      <c r="K43" s="227"/>
      <c r="L43" s="223">
        <v>6.1050000000000004</v>
      </c>
      <c r="M43" s="228"/>
      <c r="N43" s="229">
        <v>6.1050000000000004</v>
      </c>
      <c r="O43" s="230"/>
      <c r="P43" s="230"/>
      <c r="Q43" s="230"/>
      <c r="R43" s="230"/>
      <c r="S43" s="230">
        <v>2.722</v>
      </c>
      <c r="T43" s="230">
        <v>3.383</v>
      </c>
      <c r="U43" s="230"/>
      <c r="V43" s="230"/>
      <c r="W43" s="229">
        <v>6.1050000000000004</v>
      </c>
      <c r="X43" s="238" t="s">
        <v>136</v>
      </c>
      <c r="Y43" s="238" t="s">
        <v>699</v>
      </c>
    </row>
    <row r="44" spans="1:25" ht="12.75" customHeight="1">
      <c r="A44" s="226"/>
      <c r="B44" s="226"/>
      <c r="C44" s="223"/>
      <c r="D44" s="227"/>
      <c r="E44" s="227"/>
      <c r="F44" s="227"/>
      <c r="G44" s="227"/>
      <c r="H44" s="227"/>
      <c r="I44" s="227"/>
      <c r="J44" s="227"/>
      <c r="K44" s="227"/>
      <c r="L44" s="223"/>
      <c r="M44" s="228"/>
      <c r="N44" s="223"/>
      <c r="O44" s="227"/>
      <c r="P44" s="227"/>
      <c r="Q44" s="227"/>
      <c r="R44" s="227"/>
      <c r="S44" s="227"/>
      <c r="T44" s="227"/>
      <c r="U44" s="227"/>
      <c r="V44" s="227"/>
      <c r="W44" s="223"/>
      <c r="X44" s="233" t="s">
        <v>150</v>
      </c>
      <c r="Y44" s="226"/>
    </row>
    <row r="45" spans="1:25" ht="12.75" customHeight="1">
      <c r="A45" s="222" t="s">
        <v>700</v>
      </c>
      <c r="B45" s="222" t="s">
        <v>701</v>
      </c>
      <c r="C45" s="223">
        <v>2406.0696699999999</v>
      </c>
      <c r="D45" s="223">
        <v>341.125</v>
      </c>
      <c r="E45" s="223">
        <v>36.646000000000001</v>
      </c>
      <c r="F45" s="223">
        <v>379.07400000000001</v>
      </c>
      <c r="G45" s="223">
        <v>1644.08267</v>
      </c>
      <c r="H45" s="223">
        <v>5.1420000000000003</v>
      </c>
      <c r="I45" s="223"/>
      <c r="J45" s="223"/>
      <c r="K45" s="223"/>
      <c r="L45" s="223">
        <v>2406.0696699999999</v>
      </c>
      <c r="M45" s="228"/>
      <c r="N45" s="223">
        <v>2406.0696699999999</v>
      </c>
      <c r="O45" s="223"/>
      <c r="P45" s="223"/>
      <c r="Q45" s="223"/>
      <c r="R45" s="223">
        <v>5.1420000000000003</v>
      </c>
      <c r="S45" s="223">
        <v>1644.08267</v>
      </c>
      <c r="T45" s="223">
        <v>379.07400000000001</v>
      </c>
      <c r="U45" s="223">
        <v>36.646000000000001</v>
      </c>
      <c r="V45" s="223">
        <v>341.125</v>
      </c>
      <c r="W45" s="223">
        <v>2406.0696699999999</v>
      </c>
      <c r="X45" s="234" t="s">
        <v>700</v>
      </c>
      <c r="Y45" s="234" t="s">
        <v>701</v>
      </c>
    </row>
    <row r="46" spans="1:25" ht="12.75" customHeight="1">
      <c r="A46" s="235" t="s">
        <v>702</v>
      </c>
      <c r="B46" s="235" t="s">
        <v>703</v>
      </c>
      <c r="C46" s="229">
        <v>1976.8616569999999</v>
      </c>
      <c r="D46" s="229">
        <v>95.767334000000005</v>
      </c>
      <c r="E46" s="229">
        <v>18.703597000000002</v>
      </c>
      <c r="F46" s="229">
        <v>301.08624800000001</v>
      </c>
      <c r="G46" s="229">
        <v>1560.53431</v>
      </c>
      <c r="H46" s="229">
        <v>0.77016700000000005</v>
      </c>
      <c r="I46" s="229"/>
      <c r="J46" s="229"/>
      <c r="K46" s="229"/>
      <c r="L46" s="229">
        <v>1976.8616569999999</v>
      </c>
      <c r="M46" s="228"/>
      <c r="N46" s="223">
        <v>1976.8616569999999</v>
      </c>
      <c r="O46" s="223"/>
      <c r="P46" s="223"/>
      <c r="Q46" s="223"/>
      <c r="R46" s="223">
        <v>0.77016700000000005</v>
      </c>
      <c r="S46" s="223">
        <v>1560.53431</v>
      </c>
      <c r="T46" s="223">
        <v>301.08624800000001</v>
      </c>
      <c r="U46" s="223">
        <v>18.703597000000002</v>
      </c>
      <c r="V46" s="223">
        <v>95.767334000000005</v>
      </c>
      <c r="W46" s="223">
        <v>1976.8616569999999</v>
      </c>
      <c r="X46" s="234" t="s">
        <v>702</v>
      </c>
      <c r="Y46" s="234" t="s">
        <v>703</v>
      </c>
    </row>
    <row r="47" spans="1:25" ht="12.75" customHeight="1">
      <c r="A47" s="237" t="s">
        <v>150</v>
      </c>
      <c r="C47" s="223"/>
      <c r="D47" s="227"/>
      <c r="E47" s="227"/>
      <c r="F47" s="227"/>
      <c r="G47" s="227"/>
      <c r="H47" s="227"/>
      <c r="I47" s="227"/>
      <c r="J47" s="227"/>
      <c r="K47" s="223"/>
      <c r="L47" s="223"/>
      <c r="M47" s="228"/>
      <c r="N47" s="223"/>
      <c r="O47" s="227"/>
      <c r="P47" s="227"/>
      <c r="Q47" s="227"/>
      <c r="R47" s="227"/>
      <c r="S47" s="227"/>
      <c r="T47" s="227"/>
      <c r="U47" s="227"/>
      <c r="V47" s="227"/>
      <c r="W47" s="223"/>
      <c r="X47" s="226"/>
      <c r="Y47" s="232"/>
    </row>
    <row r="48" spans="1:25" ht="12.75" customHeight="1">
      <c r="A48" s="226" t="s">
        <v>152</v>
      </c>
      <c r="B48" s="226" t="s">
        <v>704</v>
      </c>
      <c r="C48" s="223">
        <v>308.14699999999999</v>
      </c>
      <c r="D48" s="227">
        <v>44.972000000000001</v>
      </c>
      <c r="E48" s="227">
        <v>14.811</v>
      </c>
      <c r="F48" s="227">
        <v>7.2999999999999995E-2</v>
      </c>
      <c r="G48" s="227">
        <v>248.291</v>
      </c>
      <c r="H48" s="227"/>
      <c r="I48" s="227"/>
      <c r="J48" s="227">
        <v>4.6159999999999997</v>
      </c>
      <c r="K48" s="227"/>
      <c r="L48" s="223">
        <v>312.76299999999998</v>
      </c>
      <c r="M48" s="228"/>
      <c r="N48" s="223">
        <v>312.76299999999998</v>
      </c>
      <c r="O48" s="227"/>
      <c r="P48" s="227"/>
      <c r="Q48" s="227"/>
      <c r="R48" s="227"/>
      <c r="S48" s="227"/>
      <c r="T48" s="227">
        <v>312.76299999999998</v>
      </c>
      <c r="U48" s="227"/>
      <c r="V48" s="227"/>
      <c r="W48" s="223">
        <v>312.76299999999998</v>
      </c>
      <c r="X48" s="226" t="s">
        <v>152</v>
      </c>
      <c r="Y48" s="226" t="s">
        <v>704</v>
      </c>
    </row>
    <row r="49" spans="1:25" ht="12.75" customHeight="1">
      <c r="A49" s="226" t="s">
        <v>165</v>
      </c>
      <c r="B49" s="226" t="s">
        <v>705</v>
      </c>
      <c r="C49" s="223">
        <v>480.23500000000001</v>
      </c>
      <c r="D49" s="227"/>
      <c r="E49" s="227"/>
      <c r="F49" s="227"/>
      <c r="G49" s="227">
        <v>480.23500000000001</v>
      </c>
      <c r="H49" s="227"/>
      <c r="I49" s="227"/>
      <c r="J49" s="227">
        <v>0.251</v>
      </c>
      <c r="K49" s="227"/>
      <c r="L49" s="223">
        <v>480.48599999999999</v>
      </c>
      <c r="M49" s="228"/>
      <c r="N49" s="223">
        <v>480.48599999999999</v>
      </c>
      <c r="O49" s="227"/>
      <c r="P49" s="227">
        <v>7.1440000000000001</v>
      </c>
      <c r="Q49" s="227"/>
      <c r="R49" s="227"/>
      <c r="S49" s="227">
        <v>1.0999999999999999E-2</v>
      </c>
      <c r="T49" s="227">
        <v>424.65</v>
      </c>
      <c r="U49" s="227">
        <v>35.127000000000002</v>
      </c>
      <c r="V49" s="227">
        <v>13.554</v>
      </c>
      <c r="W49" s="223">
        <v>473.34199999999998</v>
      </c>
      <c r="X49" s="226" t="s">
        <v>165</v>
      </c>
      <c r="Y49" s="226" t="s">
        <v>705</v>
      </c>
    </row>
    <row r="50" spans="1:25" ht="12.75" customHeight="1">
      <c r="A50" s="226" t="s">
        <v>167</v>
      </c>
      <c r="B50" s="226" t="s">
        <v>706</v>
      </c>
      <c r="C50" s="223">
        <v>275.52</v>
      </c>
      <c r="D50" s="227"/>
      <c r="E50" s="227"/>
      <c r="F50" s="227"/>
      <c r="G50" s="227">
        <v>275.52</v>
      </c>
      <c r="H50" s="227"/>
      <c r="I50" s="227"/>
      <c r="J50" s="227">
        <v>8.2000000000000003E-2</v>
      </c>
      <c r="K50" s="227"/>
      <c r="L50" s="223">
        <v>275.60199999999998</v>
      </c>
      <c r="M50" s="228"/>
      <c r="N50" s="223">
        <v>275.60199999999998</v>
      </c>
      <c r="O50" s="227"/>
      <c r="P50" s="227">
        <v>5.0490000000000004</v>
      </c>
      <c r="Q50" s="227"/>
      <c r="R50" s="227"/>
      <c r="S50" s="227"/>
      <c r="T50" s="227">
        <v>265.13799999999998</v>
      </c>
      <c r="U50" s="227">
        <v>5.415</v>
      </c>
      <c r="V50" s="227"/>
      <c r="W50" s="223">
        <v>270.553</v>
      </c>
      <c r="X50" s="226" t="s">
        <v>167</v>
      </c>
      <c r="Y50" s="226" t="s">
        <v>706</v>
      </c>
    </row>
    <row r="51" spans="1:25" ht="12.75" customHeight="1">
      <c r="A51" s="226" t="s">
        <v>171</v>
      </c>
      <c r="B51" s="226" t="s">
        <v>707</v>
      </c>
      <c r="C51" s="223">
        <v>57.997999999999998</v>
      </c>
      <c r="D51" s="227"/>
      <c r="E51" s="227"/>
      <c r="F51" s="227"/>
      <c r="G51" s="227">
        <v>57.997999999999998</v>
      </c>
      <c r="H51" s="227"/>
      <c r="I51" s="227"/>
      <c r="J51" s="227"/>
      <c r="K51" s="227"/>
      <c r="L51" s="223">
        <v>57.997999999999998</v>
      </c>
      <c r="M51" s="228"/>
      <c r="N51" s="223">
        <v>57.997999999999998</v>
      </c>
      <c r="O51" s="227"/>
      <c r="P51" s="227"/>
      <c r="Q51" s="227"/>
      <c r="R51" s="227"/>
      <c r="S51" s="227">
        <v>1.0999999999999999E-2</v>
      </c>
      <c r="T51" s="227">
        <v>43.679000000000002</v>
      </c>
      <c r="U51" s="227">
        <v>0.99199999999999999</v>
      </c>
      <c r="V51" s="227">
        <v>13.316000000000001</v>
      </c>
      <c r="W51" s="223">
        <v>57.997999999999998</v>
      </c>
      <c r="X51" s="226" t="s">
        <v>171</v>
      </c>
      <c r="Y51" s="226" t="s">
        <v>707</v>
      </c>
    </row>
    <row r="52" spans="1:25" ht="12.75" customHeight="1">
      <c r="A52" s="226" t="s">
        <v>176</v>
      </c>
      <c r="B52" s="226" t="s">
        <v>708</v>
      </c>
      <c r="C52" s="223">
        <v>146.71700000000001</v>
      </c>
      <c r="D52" s="227"/>
      <c r="E52" s="227"/>
      <c r="F52" s="227"/>
      <c r="G52" s="227">
        <v>146.71700000000001</v>
      </c>
      <c r="H52" s="227"/>
      <c r="I52" s="227"/>
      <c r="J52" s="227">
        <v>0.16900000000000001</v>
      </c>
      <c r="K52" s="227"/>
      <c r="L52" s="223">
        <v>146.886</v>
      </c>
      <c r="M52" s="228"/>
      <c r="N52" s="223">
        <v>146.886</v>
      </c>
      <c r="O52" s="227"/>
      <c r="P52" s="227">
        <v>2.0950000000000002</v>
      </c>
      <c r="Q52" s="227"/>
      <c r="R52" s="227"/>
      <c r="S52" s="227"/>
      <c r="T52" s="227">
        <v>115.833</v>
      </c>
      <c r="U52" s="227">
        <v>28.72</v>
      </c>
      <c r="V52" s="227">
        <v>0.23799999999999999</v>
      </c>
      <c r="W52" s="223">
        <v>144.791</v>
      </c>
      <c r="X52" s="226" t="s">
        <v>176</v>
      </c>
      <c r="Y52" s="226" t="s">
        <v>708</v>
      </c>
    </row>
    <row r="53" spans="1:25" ht="12.75" customHeight="1">
      <c r="A53" s="226" t="s">
        <v>189</v>
      </c>
      <c r="B53" s="226" t="s">
        <v>190</v>
      </c>
      <c r="C53" s="223">
        <v>507.351</v>
      </c>
      <c r="D53" s="227">
        <v>13.384</v>
      </c>
      <c r="E53" s="227">
        <v>35.127000000000002</v>
      </c>
      <c r="F53" s="227">
        <v>458.37900000000002</v>
      </c>
      <c r="G53" s="227">
        <v>1.0999999999999999E-2</v>
      </c>
      <c r="H53" s="227">
        <v>0.45</v>
      </c>
      <c r="I53" s="227"/>
      <c r="J53" s="227">
        <v>5.1230000000000002</v>
      </c>
      <c r="K53" s="227"/>
      <c r="L53" s="223">
        <v>512.47400000000005</v>
      </c>
      <c r="M53" s="228"/>
      <c r="N53" s="223">
        <v>512.47400000000005</v>
      </c>
      <c r="O53" s="227"/>
      <c r="P53" s="227">
        <v>7.6210000000000004</v>
      </c>
      <c r="Q53" s="227"/>
      <c r="R53" s="227"/>
      <c r="S53" s="227">
        <v>504.85300000000001</v>
      </c>
      <c r="T53" s="227"/>
      <c r="U53" s="227"/>
      <c r="V53" s="227"/>
      <c r="W53" s="223">
        <v>504.85300000000001</v>
      </c>
      <c r="X53" s="226" t="s">
        <v>189</v>
      </c>
      <c r="Y53" s="226" t="s">
        <v>190</v>
      </c>
    </row>
    <row r="54" spans="1:25" ht="12.75" customHeight="1">
      <c r="A54" s="226" t="s">
        <v>206</v>
      </c>
      <c r="B54" s="226" t="s">
        <v>207</v>
      </c>
      <c r="C54" s="223">
        <v>748.55200000000002</v>
      </c>
      <c r="D54" s="227">
        <v>39.339730000000003</v>
      </c>
      <c r="E54" s="227">
        <v>101.506</v>
      </c>
      <c r="F54" s="227">
        <v>536.84400000000005</v>
      </c>
      <c r="G54" s="227">
        <v>69.320270000000008</v>
      </c>
      <c r="H54" s="227">
        <v>1.542</v>
      </c>
      <c r="I54" s="227"/>
      <c r="J54" s="227">
        <v>14.529</v>
      </c>
      <c r="K54" s="227"/>
      <c r="L54" s="223">
        <v>763.08100000000002</v>
      </c>
      <c r="M54" s="228"/>
      <c r="N54" s="223">
        <v>763.08100000000002</v>
      </c>
      <c r="O54" s="227"/>
      <c r="P54" s="227">
        <v>58.198999999999998</v>
      </c>
      <c r="Q54" s="227"/>
      <c r="R54" s="227">
        <v>48.055999999999997</v>
      </c>
      <c r="S54" s="227">
        <v>70.127719999999997</v>
      </c>
      <c r="T54" s="227">
        <v>470.79300000000001</v>
      </c>
      <c r="U54" s="227">
        <v>98.479410000000001</v>
      </c>
      <c r="V54" s="227">
        <v>17.42587</v>
      </c>
      <c r="W54" s="223">
        <v>704.88199999999995</v>
      </c>
      <c r="X54" s="226" t="s">
        <v>206</v>
      </c>
      <c r="Y54" s="226" t="s">
        <v>207</v>
      </c>
    </row>
    <row r="55" spans="1:25" ht="12.75" customHeight="1">
      <c r="A55" s="226" t="s">
        <v>208</v>
      </c>
      <c r="B55" s="226" t="s">
        <v>709</v>
      </c>
      <c r="C55" s="223">
        <v>71.263000000000005</v>
      </c>
      <c r="D55" s="227">
        <v>9.7889999999999997</v>
      </c>
      <c r="E55" s="227">
        <v>26.478000000000002</v>
      </c>
      <c r="F55" s="227">
        <v>1.0009999999999999</v>
      </c>
      <c r="G55" s="227">
        <v>33.939</v>
      </c>
      <c r="H55" s="227">
        <v>5.6000000000000001E-2</v>
      </c>
      <c r="I55" s="227"/>
      <c r="J55" s="227">
        <v>5.3410000000000002</v>
      </c>
      <c r="K55" s="227"/>
      <c r="L55" s="223">
        <v>76.603999999999999</v>
      </c>
      <c r="M55" s="228"/>
      <c r="N55" s="223">
        <v>76.603999999999999</v>
      </c>
      <c r="O55" s="227"/>
      <c r="P55" s="227">
        <v>4.6120000000000001</v>
      </c>
      <c r="Q55" s="227"/>
      <c r="R55" s="227"/>
      <c r="S55" s="227"/>
      <c r="T55" s="227"/>
      <c r="U55" s="227">
        <v>71.992000000000004</v>
      </c>
      <c r="V55" s="227"/>
      <c r="W55" s="223">
        <v>71.992000000000004</v>
      </c>
      <c r="X55" s="226" t="s">
        <v>208</v>
      </c>
      <c r="Y55" s="226" t="s">
        <v>709</v>
      </c>
    </row>
    <row r="56" spans="1:25" ht="12.75" customHeight="1">
      <c r="A56" s="226" t="s">
        <v>214</v>
      </c>
      <c r="B56" s="226" t="s">
        <v>710</v>
      </c>
      <c r="C56" s="223">
        <v>72.200999999999993</v>
      </c>
      <c r="D56" s="227"/>
      <c r="E56" s="227">
        <v>72.200999999999993</v>
      </c>
      <c r="F56" s="227"/>
      <c r="G56" s="227"/>
      <c r="H56" s="227"/>
      <c r="I56" s="227"/>
      <c r="J56" s="227">
        <v>1.804</v>
      </c>
      <c r="K56" s="227"/>
      <c r="L56" s="223">
        <v>74.004999999999995</v>
      </c>
      <c r="M56" s="228"/>
      <c r="N56" s="223">
        <v>74.004999999999995</v>
      </c>
      <c r="O56" s="227"/>
      <c r="P56" s="227">
        <v>4.8680000000000003</v>
      </c>
      <c r="Q56" s="227"/>
      <c r="R56" s="227">
        <v>5.2999999999999999E-2</v>
      </c>
      <c r="S56" s="227">
        <v>34.622</v>
      </c>
      <c r="T56" s="227">
        <v>0.93899999999999995</v>
      </c>
      <c r="U56" s="227">
        <v>26.466999999999999</v>
      </c>
      <c r="V56" s="227">
        <v>7.056</v>
      </c>
      <c r="W56" s="223">
        <v>69.137</v>
      </c>
      <c r="X56" s="226" t="s">
        <v>214</v>
      </c>
      <c r="Y56" s="226" t="s">
        <v>710</v>
      </c>
    </row>
    <row r="57" spans="1:25" ht="12.75" customHeight="1">
      <c r="A57" s="226" t="s">
        <v>220</v>
      </c>
      <c r="B57" s="226" t="s">
        <v>711</v>
      </c>
      <c r="C57" s="223">
        <v>453.90499999999997</v>
      </c>
      <c r="D57" s="227"/>
      <c r="E57" s="227"/>
      <c r="F57" s="227">
        <v>453.90499999999997</v>
      </c>
      <c r="G57" s="227"/>
      <c r="H57" s="227"/>
      <c r="I57" s="227"/>
      <c r="J57" s="227"/>
      <c r="K57" s="227"/>
      <c r="L57" s="223">
        <v>453.90499999999997</v>
      </c>
      <c r="M57" s="228"/>
      <c r="N57" s="223">
        <v>453.90499999999997</v>
      </c>
      <c r="O57" s="227"/>
      <c r="P57" s="227"/>
      <c r="Q57" s="227"/>
      <c r="R57" s="227"/>
      <c r="S57" s="227"/>
      <c r="T57" s="227">
        <v>453.90499999999997</v>
      </c>
      <c r="U57" s="227"/>
      <c r="V57" s="227"/>
      <c r="W57" s="223">
        <v>453.90499999999997</v>
      </c>
      <c r="X57" s="226" t="s">
        <v>220</v>
      </c>
      <c r="Y57" s="226" t="s">
        <v>711</v>
      </c>
    </row>
    <row r="58" spans="1:25" ht="12.75" customHeight="1">
      <c r="A58" s="226" t="s">
        <v>223</v>
      </c>
      <c r="B58" s="226" t="s">
        <v>712</v>
      </c>
      <c r="C58" s="223">
        <v>7.9619999999999997</v>
      </c>
      <c r="D58" s="227"/>
      <c r="E58" s="227"/>
      <c r="F58" s="227">
        <v>7.9619999999999997</v>
      </c>
      <c r="G58" s="227"/>
      <c r="H58" s="227"/>
      <c r="I58" s="227"/>
      <c r="J58" s="227">
        <v>2.0070000000000001</v>
      </c>
      <c r="K58" s="227"/>
      <c r="L58" s="223">
        <v>9.9689999999999994</v>
      </c>
      <c r="M58" s="228"/>
      <c r="N58" s="223">
        <v>9.9689999999999994</v>
      </c>
      <c r="O58" s="227"/>
      <c r="P58" s="227">
        <v>7.9619999999999997</v>
      </c>
      <c r="Q58" s="227"/>
      <c r="R58" s="227"/>
      <c r="S58" s="227"/>
      <c r="T58" s="227">
        <v>2.0070000000000001</v>
      </c>
      <c r="U58" s="227"/>
      <c r="V58" s="227"/>
      <c r="W58" s="223">
        <v>2.0070000000000001</v>
      </c>
      <c r="X58" s="226" t="s">
        <v>223</v>
      </c>
      <c r="Y58" s="226" t="s">
        <v>712</v>
      </c>
    </row>
    <row r="59" spans="1:25" ht="12.75" customHeight="1">
      <c r="A59" s="226" t="s">
        <v>226</v>
      </c>
      <c r="B59" s="226" t="s">
        <v>713</v>
      </c>
      <c r="C59" s="223">
        <v>122.628</v>
      </c>
      <c r="D59" s="227">
        <v>29.550729999999998</v>
      </c>
      <c r="E59" s="227">
        <v>2.827</v>
      </c>
      <c r="F59" s="227">
        <v>53.383000000000003</v>
      </c>
      <c r="G59" s="227">
        <v>35.381269999999994</v>
      </c>
      <c r="H59" s="227">
        <v>1.486</v>
      </c>
      <c r="I59" s="227"/>
      <c r="J59" s="227">
        <v>5.3769999999999998</v>
      </c>
      <c r="K59" s="227"/>
      <c r="L59" s="223">
        <v>128.005</v>
      </c>
      <c r="M59" s="228"/>
      <c r="N59" s="223">
        <v>128.005</v>
      </c>
      <c r="O59" s="227"/>
      <c r="P59" s="227">
        <v>20.164000000000001</v>
      </c>
      <c r="Q59" s="227"/>
      <c r="R59" s="227">
        <v>48.003</v>
      </c>
      <c r="S59" s="227">
        <v>35.505720000000004</v>
      </c>
      <c r="T59" s="227">
        <v>13.942</v>
      </c>
      <c r="U59" s="227">
        <v>2.0410000000000001E-2</v>
      </c>
      <c r="V59" s="227">
        <v>10.369870000000001</v>
      </c>
      <c r="W59" s="223">
        <v>107.84099999999999</v>
      </c>
      <c r="X59" s="226" t="s">
        <v>226</v>
      </c>
      <c r="Y59" s="226" t="s">
        <v>713</v>
      </c>
    </row>
    <row r="60" spans="1:25" ht="12.75" customHeight="1">
      <c r="A60" s="226" t="s">
        <v>714</v>
      </c>
      <c r="B60" s="226" t="s">
        <v>715</v>
      </c>
      <c r="C60" s="223">
        <v>20.593</v>
      </c>
      <c r="D60" s="227"/>
      <c r="E60" s="227"/>
      <c r="F60" s="227">
        <v>20.593</v>
      </c>
      <c r="G60" s="227"/>
      <c r="H60" s="227"/>
      <c r="I60" s="227"/>
      <c r="J60" s="227"/>
      <c r="K60" s="227"/>
      <c r="L60" s="223">
        <v>20.593</v>
      </c>
      <c r="M60" s="228"/>
      <c r="N60" s="229">
        <v>20.593</v>
      </c>
      <c r="O60" s="230"/>
      <c r="P60" s="230">
        <v>20.593</v>
      </c>
      <c r="Q60" s="230"/>
      <c r="R60" s="230"/>
      <c r="S60" s="230"/>
      <c r="T60" s="230"/>
      <c r="U60" s="230"/>
      <c r="V60" s="230"/>
      <c r="W60" s="229"/>
      <c r="X60" s="231" t="s">
        <v>714</v>
      </c>
      <c r="Y60" s="231" t="s">
        <v>715</v>
      </c>
    </row>
    <row r="61" spans="1:25" ht="12.75" customHeight="1">
      <c r="A61" s="226"/>
      <c r="B61" s="226"/>
      <c r="C61" s="223"/>
      <c r="D61" s="227"/>
      <c r="E61" s="227"/>
      <c r="F61" s="227"/>
      <c r="G61" s="227"/>
      <c r="H61" s="227"/>
      <c r="I61" s="227"/>
      <c r="J61" s="227"/>
      <c r="K61" s="227"/>
      <c r="L61" s="223"/>
      <c r="M61" s="228"/>
      <c r="N61" s="223"/>
      <c r="O61" s="227"/>
      <c r="P61" s="227"/>
      <c r="Q61" s="227"/>
      <c r="R61" s="227"/>
      <c r="S61" s="227"/>
      <c r="T61" s="227"/>
      <c r="U61" s="227"/>
      <c r="V61" s="227"/>
      <c r="W61" s="223"/>
      <c r="X61" s="233" t="s">
        <v>238</v>
      </c>
      <c r="Y61" s="239"/>
    </row>
    <row r="62" spans="1:25" ht="12.75" customHeight="1">
      <c r="A62" s="222" t="s">
        <v>716</v>
      </c>
      <c r="B62" s="222" t="s">
        <v>717</v>
      </c>
      <c r="C62" s="223">
        <v>2357.6246700000002</v>
      </c>
      <c r="D62" s="223">
        <v>274.40914000000004</v>
      </c>
      <c r="E62" s="223">
        <v>18.808409999999999</v>
      </c>
      <c r="F62" s="223">
        <v>591.98400000000004</v>
      </c>
      <c r="G62" s="223">
        <v>1421.21712</v>
      </c>
      <c r="H62" s="223">
        <v>51.206000000000003</v>
      </c>
      <c r="I62" s="223"/>
      <c r="J62" s="223"/>
      <c r="K62" s="223"/>
      <c r="L62" s="223">
        <v>2357.6246700000002</v>
      </c>
      <c r="M62" s="228"/>
      <c r="N62" s="223">
        <v>2357.6246700000002</v>
      </c>
      <c r="O62" s="223"/>
      <c r="P62" s="223"/>
      <c r="Q62" s="223"/>
      <c r="R62" s="223">
        <v>51.206000000000003</v>
      </c>
      <c r="S62" s="223">
        <v>1421.21712</v>
      </c>
      <c r="T62" s="223">
        <v>591.98400000000004</v>
      </c>
      <c r="U62" s="223">
        <v>18.808409999999999</v>
      </c>
      <c r="V62" s="223">
        <v>274.40914000000004</v>
      </c>
      <c r="W62" s="223">
        <v>2357.6246700000002</v>
      </c>
      <c r="X62" s="222" t="s">
        <v>716</v>
      </c>
      <c r="Y62" s="222" t="s">
        <v>717</v>
      </c>
    </row>
    <row r="63" spans="1:25" ht="12.75" customHeight="1">
      <c r="A63" s="235" t="s">
        <v>718</v>
      </c>
      <c r="B63" s="235" t="s">
        <v>719</v>
      </c>
      <c r="C63" s="229">
        <v>1928.416657</v>
      </c>
      <c r="D63" s="229">
        <v>29.051473999999999</v>
      </c>
      <c r="E63" s="229">
        <v>0.86600699999999997</v>
      </c>
      <c r="F63" s="229">
        <v>513.99624800000004</v>
      </c>
      <c r="G63" s="229">
        <v>1337.66876</v>
      </c>
      <c r="H63" s="229">
        <v>46.834167000000001</v>
      </c>
      <c r="I63" s="229"/>
      <c r="J63" s="229"/>
      <c r="K63" s="229"/>
      <c r="L63" s="229">
        <v>1928.416657</v>
      </c>
      <c r="M63" s="228"/>
      <c r="N63" s="223">
        <v>1928.416657</v>
      </c>
      <c r="O63" s="223"/>
      <c r="P63" s="223"/>
      <c r="Q63" s="223"/>
      <c r="R63" s="223">
        <v>46.834167000000001</v>
      </c>
      <c r="S63" s="223">
        <v>1337.66876</v>
      </c>
      <c r="T63" s="223">
        <v>513.99624800000004</v>
      </c>
      <c r="U63" s="223">
        <v>0.86600699999999997</v>
      </c>
      <c r="V63" s="223">
        <v>29.051473999999999</v>
      </c>
      <c r="W63" s="223">
        <v>1928.416657</v>
      </c>
      <c r="X63" s="222" t="s">
        <v>718</v>
      </c>
      <c r="Y63" s="222" t="s">
        <v>719</v>
      </c>
    </row>
    <row r="64" spans="1:25" ht="12.75" customHeight="1">
      <c r="A64" s="237" t="s">
        <v>238</v>
      </c>
      <c r="C64" s="223"/>
      <c r="D64" s="227"/>
      <c r="E64" s="227"/>
      <c r="F64" s="227"/>
      <c r="G64" s="227"/>
      <c r="H64" s="227"/>
      <c r="I64" s="227"/>
      <c r="J64" s="227"/>
      <c r="K64" s="223"/>
      <c r="L64" s="223"/>
      <c r="M64" s="228"/>
      <c r="N64" s="223"/>
      <c r="O64" s="227"/>
      <c r="P64" s="227"/>
      <c r="Q64" s="227"/>
      <c r="R64" s="227"/>
      <c r="S64" s="227"/>
      <c r="T64" s="227"/>
      <c r="U64" s="227"/>
      <c r="V64" s="227"/>
      <c r="W64" s="223"/>
      <c r="X64" s="222"/>
      <c r="Y64" s="222"/>
    </row>
    <row r="65" spans="1:25" ht="12.75" customHeight="1">
      <c r="A65" s="226" t="s">
        <v>239</v>
      </c>
      <c r="B65" s="226" t="s">
        <v>240</v>
      </c>
      <c r="C65" s="223">
        <v>1819.3646999999999</v>
      </c>
      <c r="D65" s="227"/>
      <c r="E65" s="227"/>
      <c r="F65" s="227">
        <v>550.86400000000003</v>
      </c>
      <c r="G65" s="227">
        <v>1219.7547</v>
      </c>
      <c r="H65" s="227">
        <v>48.746000000000002</v>
      </c>
      <c r="I65" s="227"/>
      <c r="J65" s="227"/>
      <c r="K65" s="227"/>
      <c r="L65" s="223">
        <v>1819.3646999999999</v>
      </c>
      <c r="M65" s="228"/>
      <c r="N65" s="223">
        <v>1819.3646999999999</v>
      </c>
      <c r="O65" s="227">
        <v>1819.3646999999999</v>
      </c>
      <c r="P65" s="227"/>
      <c r="Q65" s="227"/>
      <c r="R65" s="227"/>
      <c r="S65" s="227"/>
      <c r="T65" s="227"/>
      <c r="U65" s="227"/>
      <c r="V65" s="227"/>
      <c r="W65" s="223"/>
      <c r="X65" s="226" t="s">
        <v>239</v>
      </c>
      <c r="Y65" s="226" t="s">
        <v>240</v>
      </c>
    </row>
    <row r="66" spans="1:25" ht="12.75" customHeight="1">
      <c r="A66" s="226" t="s">
        <v>241</v>
      </c>
      <c r="B66" s="226" t="s">
        <v>720</v>
      </c>
      <c r="C66" s="223">
        <v>1628.7956999999999</v>
      </c>
      <c r="D66" s="227"/>
      <c r="E66" s="227"/>
      <c r="F66" s="227">
        <v>360.29500000000002</v>
      </c>
      <c r="G66" s="227">
        <v>1219.7547</v>
      </c>
      <c r="H66" s="227">
        <v>48.746000000000002</v>
      </c>
      <c r="I66" s="227"/>
      <c r="J66" s="227"/>
      <c r="K66" s="227"/>
      <c r="L66" s="223">
        <v>1628.7956999999999</v>
      </c>
      <c r="M66" s="228"/>
      <c r="N66" s="223">
        <v>1628.7956999999999</v>
      </c>
      <c r="O66" s="227">
        <v>1628.7956999999999</v>
      </c>
      <c r="P66" s="227"/>
      <c r="Q66" s="227"/>
      <c r="R66" s="227"/>
      <c r="S66" s="227"/>
      <c r="T66" s="227"/>
      <c r="U66" s="227"/>
      <c r="V66" s="227"/>
      <c r="W66" s="223"/>
      <c r="X66" s="226" t="s">
        <v>241</v>
      </c>
      <c r="Y66" s="226" t="s">
        <v>720</v>
      </c>
    </row>
    <row r="67" spans="1:25" ht="12.75" customHeight="1">
      <c r="A67" s="226" t="s">
        <v>243</v>
      </c>
      <c r="B67" s="226" t="s">
        <v>721</v>
      </c>
      <c r="C67" s="223">
        <v>190.56899999999999</v>
      </c>
      <c r="D67" s="227"/>
      <c r="E67" s="227"/>
      <c r="F67" s="227">
        <v>190.56899999999999</v>
      </c>
      <c r="G67" s="227"/>
      <c r="H67" s="227"/>
      <c r="I67" s="227"/>
      <c r="J67" s="227"/>
      <c r="K67" s="227"/>
      <c r="L67" s="223">
        <v>190.56899999999999</v>
      </c>
      <c r="M67" s="228"/>
      <c r="N67" s="223">
        <v>190.56899999999999</v>
      </c>
      <c r="O67" s="227">
        <v>190.56899999999999</v>
      </c>
      <c r="P67" s="227"/>
      <c r="Q67" s="227"/>
      <c r="R67" s="227"/>
      <c r="S67" s="227"/>
      <c r="T67" s="227"/>
      <c r="U67" s="227"/>
      <c r="V67" s="227"/>
      <c r="W67" s="223"/>
      <c r="X67" s="226" t="s">
        <v>243</v>
      </c>
      <c r="Y67" s="226" t="s">
        <v>721</v>
      </c>
    </row>
    <row r="68" spans="1:25" ht="12.75" customHeight="1">
      <c r="A68" s="226"/>
      <c r="B68" s="226"/>
      <c r="C68" s="223"/>
      <c r="D68" s="227"/>
      <c r="E68" s="227"/>
      <c r="F68" s="227"/>
      <c r="G68" s="227"/>
      <c r="H68" s="227"/>
      <c r="I68" s="227"/>
      <c r="J68" s="227"/>
      <c r="K68" s="227"/>
      <c r="L68" s="223"/>
      <c r="M68" s="228"/>
      <c r="N68" s="223"/>
      <c r="O68" s="227"/>
      <c r="P68" s="227"/>
      <c r="Q68" s="227"/>
      <c r="R68" s="227"/>
      <c r="S68" s="227"/>
      <c r="T68" s="227"/>
      <c r="U68" s="227"/>
      <c r="V68" s="227"/>
      <c r="W68" s="223"/>
      <c r="X68" s="226"/>
      <c r="Y68" s="232"/>
    </row>
    <row r="69" spans="1:25" ht="12.75" customHeight="1">
      <c r="A69" s="239" t="s">
        <v>722</v>
      </c>
      <c r="B69" s="240"/>
      <c r="C69" s="241"/>
      <c r="D69" s="242"/>
      <c r="E69" s="242"/>
      <c r="F69" s="242"/>
      <c r="G69" s="242"/>
      <c r="H69" s="242"/>
      <c r="I69" s="242"/>
      <c r="J69" s="242"/>
      <c r="K69" s="242"/>
      <c r="L69" s="241"/>
      <c r="M69" s="228"/>
      <c r="N69" s="223"/>
      <c r="O69" s="227"/>
      <c r="P69" s="227"/>
      <c r="Q69" s="227"/>
      <c r="R69" s="227"/>
      <c r="S69" s="227"/>
      <c r="T69" s="227"/>
      <c r="U69" s="227"/>
      <c r="V69" s="227"/>
      <c r="W69" s="223"/>
      <c r="X69" s="243" t="s">
        <v>722</v>
      </c>
      <c r="Y69" s="243"/>
    </row>
    <row r="70" spans="1:25" ht="12.75" customHeight="1">
      <c r="A70" s="239" t="s">
        <v>256</v>
      </c>
      <c r="B70" s="239" t="s">
        <v>257</v>
      </c>
      <c r="C70" s="241">
        <v>409.041</v>
      </c>
      <c r="D70" s="242"/>
      <c r="E70" s="242"/>
      <c r="F70" s="242">
        <v>360.29500000000002</v>
      </c>
      <c r="G70" s="242"/>
      <c r="H70" s="242">
        <v>48.746000000000002</v>
      </c>
      <c r="I70" s="242"/>
      <c r="J70" s="242"/>
      <c r="K70" s="242"/>
      <c r="L70" s="241">
        <v>409.041</v>
      </c>
      <c r="M70" s="228"/>
      <c r="N70" s="241">
        <v>409.041</v>
      </c>
      <c r="O70" s="242"/>
      <c r="P70" s="242"/>
      <c r="Q70" s="242"/>
      <c r="R70" s="242"/>
      <c r="S70" s="242">
        <v>409.041</v>
      </c>
      <c r="T70" s="242"/>
      <c r="U70" s="242"/>
      <c r="V70" s="242"/>
      <c r="W70" s="241">
        <v>409.041</v>
      </c>
      <c r="X70" s="243" t="s">
        <v>256</v>
      </c>
      <c r="Y70" s="243" t="s">
        <v>257</v>
      </c>
    </row>
    <row r="71" spans="1:25" ht="12.75" customHeight="1">
      <c r="A71" s="239" t="s">
        <v>258</v>
      </c>
      <c r="B71" s="239" t="s">
        <v>259</v>
      </c>
      <c r="C71" s="241">
        <v>267.06900000000002</v>
      </c>
      <c r="D71" s="242"/>
      <c r="E71" s="242"/>
      <c r="F71" s="242">
        <v>218.32300000000001</v>
      </c>
      <c r="G71" s="242"/>
      <c r="H71" s="242">
        <v>48.746000000000002</v>
      </c>
      <c r="I71" s="242"/>
      <c r="J71" s="242"/>
      <c r="K71" s="242"/>
      <c r="L71" s="241">
        <v>267.06900000000002</v>
      </c>
      <c r="M71" s="228"/>
      <c r="N71" s="241">
        <v>267.06900000000002</v>
      </c>
      <c r="O71" s="242"/>
      <c r="P71" s="242"/>
      <c r="Q71" s="242"/>
      <c r="R71" s="242"/>
      <c r="S71" s="242">
        <v>267.06900000000002</v>
      </c>
      <c r="T71" s="242"/>
      <c r="U71" s="242"/>
      <c r="V71" s="242"/>
      <c r="W71" s="241">
        <v>267.06900000000002</v>
      </c>
      <c r="X71" s="243" t="s">
        <v>258</v>
      </c>
      <c r="Y71" s="243" t="s">
        <v>259</v>
      </c>
    </row>
    <row r="72" spans="1:25" ht="12.75" customHeight="1">
      <c r="A72" s="239" t="s">
        <v>260</v>
      </c>
      <c r="B72" s="239" t="s">
        <v>723</v>
      </c>
      <c r="C72" s="241">
        <v>141.97200000000001</v>
      </c>
      <c r="D72" s="242"/>
      <c r="E72" s="242"/>
      <c r="F72" s="242">
        <v>141.97200000000001</v>
      </c>
      <c r="G72" s="242"/>
      <c r="H72" s="242"/>
      <c r="I72" s="242"/>
      <c r="J72" s="242"/>
      <c r="K72" s="242"/>
      <c r="L72" s="241">
        <v>141.97200000000001</v>
      </c>
      <c r="M72" s="228"/>
      <c r="N72" s="241">
        <v>141.97200000000001</v>
      </c>
      <c r="O72" s="242"/>
      <c r="P72" s="242"/>
      <c r="Q72" s="242"/>
      <c r="R72" s="242"/>
      <c r="S72" s="242">
        <v>141.97200000000001</v>
      </c>
      <c r="T72" s="242"/>
      <c r="U72" s="242"/>
      <c r="V72" s="242"/>
      <c r="W72" s="241">
        <v>141.97200000000001</v>
      </c>
      <c r="X72" s="243" t="s">
        <v>260</v>
      </c>
      <c r="Y72" s="243" t="s">
        <v>723</v>
      </c>
    </row>
    <row r="73" spans="1:25" ht="12.75" customHeight="1">
      <c r="A73" s="244" t="s">
        <v>262</v>
      </c>
      <c r="B73" s="244" t="s">
        <v>263</v>
      </c>
      <c r="C73" s="241">
        <v>2357.6246700000002</v>
      </c>
      <c r="D73" s="241">
        <v>274.40914000000004</v>
      </c>
      <c r="E73" s="241">
        <v>18.808409999999999</v>
      </c>
      <c r="F73" s="241">
        <v>231.68899999999999</v>
      </c>
      <c r="G73" s="241">
        <v>1830.2581200000002</v>
      </c>
      <c r="H73" s="241">
        <v>2.46</v>
      </c>
      <c r="I73" s="241"/>
      <c r="J73" s="241"/>
      <c r="K73" s="241"/>
      <c r="L73" s="241">
        <v>2357.6246700000002</v>
      </c>
      <c r="M73" s="228"/>
      <c r="N73" s="241">
        <v>2357.6246700000002</v>
      </c>
      <c r="O73" s="241"/>
      <c r="P73" s="241"/>
      <c r="Q73" s="241"/>
      <c r="R73" s="241">
        <v>2.46</v>
      </c>
      <c r="S73" s="241">
        <v>1830.2581200000002</v>
      </c>
      <c r="T73" s="241">
        <v>231.68899999999999</v>
      </c>
      <c r="U73" s="241">
        <v>18.808409999999999</v>
      </c>
      <c r="V73" s="241">
        <v>274.40914000000004</v>
      </c>
      <c r="W73" s="241">
        <v>2357.6246700000002</v>
      </c>
      <c r="X73" s="245" t="s">
        <v>262</v>
      </c>
      <c r="Y73" s="245" t="s">
        <v>263</v>
      </c>
    </row>
    <row r="74" spans="1:25" ht="12.75" customHeight="1">
      <c r="A74" s="244" t="s">
        <v>264</v>
      </c>
      <c r="B74" s="244" t="s">
        <v>265</v>
      </c>
      <c r="C74" s="241">
        <v>1928.416657</v>
      </c>
      <c r="D74" s="241">
        <v>29.051473999999999</v>
      </c>
      <c r="E74" s="241">
        <v>0.86600699999999997</v>
      </c>
      <c r="F74" s="241">
        <v>153.70124799999999</v>
      </c>
      <c r="G74" s="241">
        <v>1746.70976</v>
      </c>
      <c r="H74" s="241">
        <v>-1.9118330000000001</v>
      </c>
      <c r="I74" s="241"/>
      <c r="J74" s="241"/>
      <c r="K74" s="241"/>
      <c r="L74" s="241">
        <v>1928.416657</v>
      </c>
      <c r="M74" s="228"/>
      <c r="N74" s="241">
        <v>1928.416657</v>
      </c>
      <c r="O74" s="241"/>
      <c r="P74" s="241"/>
      <c r="Q74" s="241"/>
      <c r="R74" s="241">
        <v>-1.9118330000000001</v>
      </c>
      <c r="S74" s="241">
        <v>1746.70976</v>
      </c>
      <c r="T74" s="241">
        <v>153.70124799999999</v>
      </c>
      <c r="U74" s="241">
        <v>0.86600699999999997</v>
      </c>
      <c r="V74" s="241">
        <v>29.051473999999999</v>
      </c>
      <c r="W74" s="241">
        <v>1928.416657</v>
      </c>
      <c r="X74" s="245" t="s">
        <v>264</v>
      </c>
      <c r="Y74" s="245" t="s">
        <v>265</v>
      </c>
    </row>
    <row r="75" spans="1:25" ht="12.75" customHeight="1">
      <c r="A75" s="239" t="s">
        <v>267</v>
      </c>
      <c r="B75" s="239" t="s">
        <v>268</v>
      </c>
      <c r="C75" s="241">
        <v>1819.3646999999999</v>
      </c>
      <c r="D75" s="242"/>
      <c r="E75" s="242"/>
      <c r="F75" s="242">
        <v>190.56899999999999</v>
      </c>
      <c r="G75" s="242">
        <v>1628.7956999999999</v>
      </c>
      <c r="H75" s="242"/>
      <c r="I75" s="242"/>
      <c r="J75" s="242"/>
      <c r="K75" s="242"/>
      <c r="L75" s="241">
        <v>1819.3646999999999</v>
      </c>
      <c r="M75" s="228"/>
      <c r="N75" s="246">
        <v>1819.3646999999999</v>
      </c>
      <c r="O75" s="247">
        <v>1819.3646999999999</v>
      </c>
      <c r="P75" s="247"/>
      <c r="Q75" s="247"/>
      <c r="R75" s="247"/>
      <c r="S75" s="247"/>
      <c r="T75" s="247"/>
      <c r="U75" s="247"/>
      <c r="V75" s="247"/>
      <c r="W75" s="246"/>
      <c r="X75" s="248" t="s">
        <v>267</v>
      </c>
      <c r="Y75" s="248" t="s">
        <v>268</v>
      </c>
    </row>
    <row r="76" spans="1:25" ht="12.75" customHeight="1">
      <c r="A76" s="239"/>
      <c r="B76" s="239"/>
      <c r="C76" s="223"/>
      <c r="D76" s="227"/>
      <c r="E76" s="227"/>
      <c r="F76" s="227"/>
      <c r="G76" s="227"/>
      <c r="H76" s="227"/>
      <c r="I76" s="227"/>
      <c r="J76" s="227"/>
      <c r="K76" s="227"/>
      <c r="L76" s="223"/>
      <c r="M76" s="228"/>
      <c r="N76" s="241"/>
      <c r="O76" s="242"/>
      <c r="P76" s="242"/>
      <c r="Q76" s="242"/>
      <c r="R76" s="242"/>
      <c r="S76" s="242"/>
      <c r="T76" s="242"/>
      <c r="U76" s="242"/>
      <c r="V76" s="242"/>
      <c r="W76" s="241"/>
      <c r="X76" s="239"/>
      <c r="Y76" s="243"/>
    </row>
    <row r="77" spans="1:25" ht="12.75" customHeight="1">
      <c r="A77" s="222" t="s">
        <v>249</v>
      </c>
      <c r="B77" s="222" t="s">
        <v>724</v>
      </c>
      <c r="C77" s="223">
        <v>538.25996999999995</v>
      </c>
      <c r="D77" s="223">
        <v>274.40914000000004</v>
      </c>
      <c r="E77" s="223">
        <v>18.808409999999999</v>
      </c>
      <c r="F77" s="223">
        <v>41.12</v>
      </c>
      <c r="G77" s="223">
        <v>201.46242000000001</v>
      </c>
      <c r="H77" s="223">
        <v>2.46</v>
      </c>
      <c r="I77" s="223"/>
      <c r="J77" s="223"/>
      <c r="K77" s="223"/>
      <c r="L77" s="223">
        <v>538.25996999999995</v>
      </c>
      <c r="M77" s="228"/>
      <c r="N77" s="241"/>
      <c r="O77" s="242"/>
      <c r="P77" s="242"/>
      <c r="Q77" s="242"/>
      <c r="R77" s="242"/>
      <c r="S77" s="242"/>
      <c r="T77" s="242"/>
      <c r="U77" s="242"/>
      <c r="V77" s="242"/>
      <c r="W77" s="241"/>
      <c r="X77" s="239"/>
      <c r="Y77" s="243"/>
    </row>
    <row r="78" spans="1:25" ht="12.75" customHeight="1">
      <c r="A78" s="222" t="s">
        <v>251</v>
      </c>
      <c r="B78" s="222" t="s">
        <v>725</v>
      </c>
      <c r="C78" s="223">
        <v>109.051957</v>
      </c>
      <c r="D78" s="223">
        <v>29.051473999999999</v>
      </c>
      <c r="E78" s="223">
        <v>0.86600699999999997</v>
      </c>
      <c r="F78" s="223">
        <v>-36.867752000000003</v>
      </c>
      <c r="G78" s="223">
        <v>117.91405999999999</v>
      </c>
      <c r="H78" s="223">
        <v>-1.9118330000000001</v>
      </c>
      <c r="I78" s="223"/>
      <c r="J78" s="223"/>
      <c r="K78" s="223"/>
      <c r="L78" s="223">
        <v>109.051957</v>
      </c>
      <c r="M78" s="228"/>
      <c r="N78" s="241"/>
      <c r="O78" s="242"/>
      <c r="P78" s="242"/>
      <c r="Q78" s="242"/>
      <c r="R78" s="242"/>
      <c r="S78" s="242"/>
      <c r="T78" s="242"/>
      <c r="U78" s="242"/>
      <c r="V78" s="242"/>
      <c r="W78" s="241"/>
      <c r="X78" s="239"/>
      <c r="Y78" s="243"/>
    </row>
    <row r="79" spans="1:25" ht="12.75" customHeight="1">
      <c r="A79" s="226"/>
      <c r="B79" s="226"/>
      <c r="C79" s="223"/>
      <c r="D79" s="223"/>
      <c r="E79" s="223"/>
      <c r="F79" s="223"/>
      <c r="G79" s="223"/>
      <c r="H79" s="223"/>
      <c r="I79" s="223"/>
      <c r="J79" s="223"/>
      <c r="K79" s="223"/>
      <c r="L79" s="223"/>
      <c r="M79" s="228"/>
      <c r="N79" s="241"/>
      <c r="O79" s="242"/>
      <c r="P79" s="242"/>
      <c r="Q79" s="242"/>
      <c r="R79" s="242"/>
      <c r="S79" s="242"/>
      <c r="T79" s="242"/>
      <c r="U79" s="242"/>
      <c r="V79" s="242"/>
      <c r="W79" s="241"/>
      <c r="X79" s="239"/>
      <c r="Y79" s="243"/>
    </row>
    <row r="80" spans="1:25" ht="12.75" customHeight="1">
      <c r="A80" s="235" t="s">
        <v>253</v>
      </c>
      <c r="B80" s="235" t="s">
        <v>254</v>
      </c>
      <c r="C80" s="229"/>
      <c r="D80" s="229"/>
      <c r="E80" s="229"/>
      <c r="F80" s="229"/>
      <c r="G80" s="229"/>
      <c r="H80" s="229"/>
      <c r="I80" s="229"/>
      <c r="J80" s="229">
        <v>13.666</v>
      </c>
      <c r="K80" s="229"/>
      <c r="L80" s="229">
        <v>13.666</v>
      </c>
      <c r="M80" s="228"/>
      <c r="N80" s="241"/>
      <c r="O80" s="242"/>
      <c r="P80" s="242"/>
      <c r="Q80" s="242"/>
      <c r="R80" s="242"/>
      <c r="S80" s="242"/>
      <c r="T80" s="242"/>
      <c r="U80" s="242"/>
      <c r="V80" s="242"/>
      <c r="W80" s="241"/>
      <c r="X80" s="239"/>
      <c r="Y80" s="243"/>
    </row>
    <row r="81" spans="1:25" ht="12.75" customHeight="1">
      <c r="A81" s="249"/>
      <c r="B81" s="250"/>
      <c r="C81" s="223"/>
      <c r="D81" s="223"/>
      <c r="E81" s="223"/>
      <c r="F81" s="223"/>
      <c r="G81" s="223"/>
      <c r="H81" s="223"/>
      <c r="I81" s="223"/>
      <c r="J81" s="223"/>
      <c r="K81" s="223"/>
      <c r="L81" s="223"/>
      <c r="N81" s="223"/>
      <c r="O81" s="227"/>
      <c r="P81" s="227"/>
      <c r="Q81" s="227"/>
      <c r="R81" s="227"/>
      <c r="S81" s="227"/>
      <c r="T81" s="227"/>
      <c r="U81" s="227"/>
      <c r="V81" s="227"/>
      <c r="W81" s="227"/>
      <c r="X81" s="226"/>
      <c r="Y81" s="232"/>
    </row>
    <row r="82" spans="1:25" ht="15.75" customHeight="1">
      <c r="A82" s="251" t="s">
        <v>726</v>
      </c>
      <c r="B82" s="251"/>
      <c r="C82" s="214"/>
      <c r="D82" s="213"/>
      <c r="E82" s="214"/>
      <c r="F82" s="214"/>
      <c r="G82" s="214"/>
      <c r="H82" s="213"/>
      <c r="I82" s="213"/>
      <c r="J82" s="213"/>
      <c r="K82" s="213"/>
      <c r="L82" s="215"/>
      <c r="M82" s="228"/>
      <c r="N82" s="213"/>
      <c r="O82" s="213"/>
      <c r="P82" s="213"/>
      <c r="Q82" s="213"/>
      <c r="R82" s="214"/>
      <c r="S82" s="214"/>
      <c r="T82" s="214"/>
      <c r="U82" s="213"/>
      <c r="V82" s="214"/>
      <c r="W82" s="213"/>
      <c r="X82" s="226"/>
      <c r="Y82" s="215" t="s">
        <v>674</v>
      </c>
    </row>
    <row r="83" spans="1:25" ht="15.75" customHeight="1">
      <c r="A83" s="252"/>
      <c r="B83" s="252"/>
      <c r="C83" s="217" t="s">
        <v>8</v>
      </c>
      <c r="D83" s="217" t="s">
        <v>3</v>
      </c>
      <c r="E83" s="217" t="s">
        <v>4</v>
      </c>
      <c r="F83" s="217" t="s">
        <v>5</v>
      </c>
      <c r="G83" s="217" t="s">
        <v>6</v>
      </c>
      <c r="H83" s="217" t="s">
        <v>7</v>
      </c>
      <c r="I83" s="217"/>
      <c r="J83" s="217" t="s">
        <v>9</v>
      </c>
      <c r="K83" s="217"/>
      <c r="L83" s="217"/>
      <c r="M83" s="228"/>
      <c r="N83" s="217"/>
      <c r="O83" s="217"/>
      <c r="P83" s="217" t="s">
        <v>9</v>
      </c>
      <c r="Q83" s="217"/>
      <c r="R83" s="217" t="s">
        <v>7</v>
      </c>
      <c r="S83" s="217" t="s">
        <v>6</v>
      </c>
      <c r="T83" s="217" t="s">
        <v>5</v>
      </c>
      <c r="U83" s="217" t="s">
        <v>4</v>
      </c>
      <c r="V83" s="217" t="s">
        <v>3</v>
      </c>
      <c r="W83" s="217" t="s">
        <v>8</v>
      </c>
      <c r="X83" s="216"/>
      <c r="Y83" s="218"/>
    </row>
    <row r="84" spans="1:25" ht="40" customHeight="1">
      <c r="A84" s="253" t="s">
        <v>274</v>
      </c>
      <c r="B84" s="253"/>
      <c r="C84" s="220" t="s">
        <v>675</v>
      </c>
      <c r="D84" s="220" t="s">
        <v>12</v>
      </c>
      <c r="E84" s="220" t="s">
        <v>13</v>
      </c>
      <c r="F84" s="220" t="s">
        <v>14</v>
      </c>
      <c r="G84" s="220" t="s">
        <v>15</v>
      </c>
      <c r="H84" s="220" t="s">
        <v>676</v>
      </c>
      <c r="I84" s="220" t="s">
        <v>677</v>
      </c>
      <c r="J84" s="220" t="s">
        <v>18</v>
      </c>
      <c r="K84" s="220" t="s">
        <v>19</v>
      </c>
      <c r="L84" s="220" t="s">
        <v>20</v>
      </c>
      <c r="M84" s="228"/>
      <c r="N84" s="220" t="s">
        <v>20</v>
      </c>
      <c r="O84" s="220" t="s">
        <v>19</v>
      </c>
      <c r="P84" s="220" t="s">
        <v>18</v>
      </c>
      <c r="Q84" s="220" t="s">
        <v>677</v>
      </c>
      <c r="R84" s="220" t="s">
        <v>676</v>
      </c>
      <c r="S84" s="220" t="s">
        <v>15</v>
      </c>
      <c r="T84" s="220" t="s">
        <v>14</v>
      </c>
      <c r="U84" s="220" t="s">
        <v>13</v>
      </c>
      <c r="V84" s="220" t="s">
        <v>12</v>
      </c>
      <c r="W84" s="220" t="s">
        <v>675</v>
      </c>
      <c r="X84" s="219"/>
      <c r="Y84" s="219" t="s">
        <v>727</v>
      </c>
    </row>
    <row r="85" spans="1:25" ht="12.75" customHeight="1">
      <c r="A85" s="237" t="s">
        <v>273</v>
      </c>
      <c r="C85" s="224"/>
      <c r="D85" s="224"/>
      <c r="E85" s="224"/>
      <c r="F85" s="224"/>
      <c r="G85" s="224"/>
      <c r="H85" s="224"/>
      <c r="I85" s="224"/>
      <c r="J85" s="224"/>
      <c r="K85" s="224"/>
      <c r="L85" s="225"/>
      <c r="M85" s="228"/>
      <c r="N85" s="225"/>
      <c r="O85" s="224"/>
      <c r="P85" s="224"/>
      <c r="Q85" s="224"/>
      <c r="R85" s="224"/>
      <c r="S85" s="224"/>
      <c r="T85" s="224"/>
      <c r="U85" s="224"/>
      <c r="V85" s="224"/>
      <c r="W85" s="224"/>
      <c r="X85" s="233" t="s">
        <v>273</v>
      </c>
    </row>
    <row r="86" spans="1:25" ht="12.75" customHeight="1">
      <c r="A86" s="237"/>
      <c r="C86" s="224"/>
      <c r="D86" s="224"/>
      <c r="E86" s="224"/>
      <c r="F86" s="224"/>
      <c r="G86" s="224"/>
      <c r="H86" s="224"/>
      <c r="I86" s="224"/>
      <c r="J86" s="224"/>
      <c r="K86" s="224"/>
      <c r="L86" s="225"/>
      <c r="M86" s="228"/>
      <c r="N86" s="223">
        <v>13.666</v>
      </c>
      <c r="O86" s="223"/>
      <c r="P86" s="223">
        <v>13.666</v>
      </c>
      <c r="Q86" s="223"/>
      <c r="R86" s="223"/>
      <c r="S86" s="223"/>
      <c r="T86" s="223"/>
      <c r="U86" s="223"/>
      <c r="V86" s="223"/>
      <c r="W86" s="223"/>
      <c r="X86" s="234" t="s">
        <v>253</v>
      </c>
      <c r="Y86" s="234" t="s">
        <v>254</v>
      </c>
    </row>
    <row r="87" spans="1:25" ht="12.75" customHeight="1">
      <c r="A87" s="237"/>
      <c r="C87" s="224"/>
      <c r="D87" s="224"/>
      <c r="E87" s="224"/>
      <c r="F87" s="224"/>
      <c r="G87" s="224"/>
      <c r="H87" s="224"/>
      <c r="I87" s="224"/>
      <c r="J87" s="224"/>
      <c r="K87" s="224"/>
      <c r="L87" s="225"/>
      <c r="M87" s="228"/>
      <c r="N87" s="223">
        <v>538.25996999999995</v>
      </c>
      <c r="O87" s="223"/>
      <c r="P87" s="223"/>
      <c r="Q87" s="223"/>
      <c r="R87" s="223">
        <v>2.46</v>
      </c>
      <c r="S87" s="223">
        <v>201.46242000000001</v>
      </c>
      <c r="T87" s="223">
        <v>41.12</v>
      </c>
      <c r="U87" s="223">
        <v>18.808409999999999</v>
      </c>
      <c r="V87" s="223">
        <v>274.40914000000004</v>
      </c>
      <c r="W87" s="223">
        <v>538.25996999999995</v>
      </c>
      <c r="X87" s="234" t="s">
        <v>249</v>
      </c>
      <c r="Y87" s="234" t="s">
        <v>724</v>
      </c>
    </row>
    <row r="88" spans="1:25">
      <c r="A88" s="237"/>
      <c r="N88" s="223">
        <v>109.051957</v>
      </c>
      <c r="O88" s="223"/>
      <c r="P88" s="223"/>
      <c r="Q88" s="223"/>
      <c r="R88" s="223">
        <v>-1.9118330000000001</v>
      </c>
      <c r="S88" s="223">
        <v>117.91405999999999</v>
      </c>
      <c r="T88" s="223">
        <v>-36.867752000000003</v>
      </c>
      <c r="U88" s="223">
        <v>0.86600699999999997</v>
      </c>
      <c r="V88" s="223">
        <v>29.051473999999999</v>
      </c>
      <c r="W88" s="223">
        <v>109.051957</v>
      </c>
      <c r="X88" s="234" t="s">
        <v>251</v>
      </c>
      <c r="Y88" s="234" t="s">
        <v>725</v>
      </c>
    </row>
    <row r="89" spans="1:25" ht="12.75" customHeight="1">
      <c r="A89" s="226" t="s">
        <v>397</v>
      </c>
      <c r="B89" s="226" t="s">
        <v>398</v>
      </c>
      <c r="C89" s="223"/>
      <c r="D89" s="227"/>
      <c r="E89" s="227"/>
      <c r="F89" s="227"/>
      <c r="G89" s="227"/>
      <c r="H89" s="227"/>
      <c r="I89" s="227"/>
      <c r="J89" s="227"/>
      <c r="K89" s="227"/>
      <c r="L89" s="223"/>
      <c r="M89" s="228"/>
      <c r="N89" s="223">
        <v>82.567050000000009</v>
      </c>
      <c r="O89" s="227"/>
      <c r="P89" s="227">
        <v>0.69599999999999995</v>
      </c>
      <c r="Q89" s="227"/>
      <c r="R89" s="227">
        <v>2.194</v>
      </c>
      <c r="S89" s="227">
        <v>6.4754799999999992</v>
      </c>
      <c r="T89" s="227">
        <v>43.515999999999998</v>
      </c>
      <c r="U89" s="227">
        <v>4.6470000000000002</v>
      </c>
      <c r="V89" s="227">
        <v>25.038580000000003</v>
      </c>
      <c r="W89" s="223">
        <v>81.87106</v>
      </c>
      <c r="X89" s="226" t="s">
        <v>397</v>
      </c>
      <c r="Y89" s="226" t="s">
        <v>398</v>
      </c>
    </row>
    <row r="90" spans="1:25" ht="12.75" customHeight="1">
      <c r="A90" s="226" t="s">
        <v>408</v>
      </c>
      <c r="B90" s="226" t="s">
        <v>728</v>
      </c>
      <c r="C90" s="223"/>
      <c r="D90" s="227"/>
      <c r="E90" s="227"/>
      <c r="F90" s="227"/>
      <c r="G90" s="227"/>
      <c r="H90" s="227"/>
      <c r="I90" s="227"/>
      <c r="J90" s="227"/>
      <c r="K90" s="227"/>
      <c r="L90" s="223"/>
      <c r="M90" s="228"/>
      <c r="N90" s="223">
        <v>-82.567050000000009</v>
      </c>
      <c r="O90" s="227"/>
      <c r="P90" s="227">
        <v>-2.173</v>
      </c>
      <c r="Q90" s="227"/>
      <c r="R90" s="227"/>
      <c r="S90" s="227">
        <v>-16.384709999999998</v>
      </c>
      <c r="T90" s="227">
        <v>-62.024879999999996</v>
      </c>
      <c r="U90" s="227">
        <v>-0.17795</v>
      </c>
      <c r="V90" s="227">
        <v>-1.8065100000000001</v>
      </c>
      <c r="W90" s="223">
        <v>-80.394050000000007</v>
      </c>
      <c r="X90" s="226" t="s">
        <v>408</v>
      </c>
      <c r="Y90" s="226" t="s">
        <v>728</v>
      </c>
    </row>
    <row r="91" spans="1:25" ht="12.75" customHeight="1">
      <c r="A91" s="226"/>
      <c r="B91" s="226"/>
      <c r="C91" s="223"/>
      <c r="D91" s="227"/>
      <c r="E91" s="227"/>
      <c r="F91" s="227"/>
      <c r="G91" s="227"/>
      <c r="H91" s="227"/>
      <c r="I91" s="227"/>
      <c r="J91" s="227"/>
      <c r="K91" s="227"/>
      <c r="L91" s="223"/>
      <c r="M91" s="228"/>
      <c r="N91" s="223">
        <v>122.717957</v>
      </c>
      <c r="O91" s="223"/>
      <c r="P91" s="223">
        <v>12.189</v>
      </c>
      <c r="Q91" s="223"/>
      <c r="R91" s="223">
        <v>0.28216699999999983</v>
      </c>
      <c r="S91" s="223">
        <v>108.00483</v>
      </c>
      <c r="T91" s="223">
        <v>-55.376632000000001</v>
      </c>
      <c r="U91" s="223">
        <v>5.3350569999999999</v>
      </c>
      <c r="V91" s="223">
        <v>52.283543999999999</v>
      </c>
      <c r="W91" s="223">
        <v>110.52896700000001</v>
      </c>
      <c r="X91" s="222" t="s">
        <v>416</v>
      </c>
      <c r="Y91" s="222" t="s">
        <v>729</v>
      </c>
    </row>
    <row r="92" spans="1:25" ht="12.75" customHeight="1">
      <c r="A92" s="226" t="s">
        <v>280</v>
      </c>
      <c r="B92" s="226" t="s">
        <v>281</v>
      </c>
      <c r="C92" s="223">
        <v>537.91700000000003</v>
      </c>
      <c r="D92" s="227">
        <v>293.64400000000001</v>
      </c>
      <c r="E92" s="227">
        <v>23.103000000000002</v>
      </c>
      <c r="F92" s="227">
        <v>79.947000000000003</v>
      </c>
      <c r="G92" s="227">
        <v>136.33199999999999</v>
      </c>
      <c r="H92" s="227">
        <v>4.891</v>
      </c>
      <c r="I92" s="227"/>
      <c r="J92" s="227"/>
      <c r="K92" s="227"/>
      <c r="L92" s="223">
        <v>537.91700000000003</v>
      </c>
      <c r="M92" s="228"/>
      <c r="N92" s="223">
        <v>537.91700000000003</v>
      </c>
      <c r="O92" s="227">
        <v>537.91700000000003</v>
      </c>
      <c r="P92" s="227"/>
      <c r="Q92" s="227"/>
      <c r="R92" s="227"/>
      <c r="S92" s="227"/>
      <c r="T92" s="227"/>
      <c r="U92" s="227"/>
      <c r="V92" s="227"/>
      <c r="W92" s="223"/>
      <c r="X92" s="226" t="s">
        <v>280</v>
      </c>
      <c r="Y92" s="226" t="s">
        <v>281</v>
      </c>
    </row>
    <row r="93" spans="1:25" ht="12.75" customHeight="1">
      <c r="A93" s="226" t="s">
        <v>50</v>
      </c>
      <c r="B93" s="226" t="s">
        <v>51</v>
      </c>
      <c r="C93" s="223">
        <v>-429.20801299999999</v>
      </c>
      <c r="D93" s="227">
        <v>-245.35766599999999</v>
      </c>
      <c r="E93" s="227">
        <v>-17.942402999999999</v>
      </c>
      <c r="F93" s="227">
        <v>-77.987751999999986</v>
      </c>
      <c r="G93" s="227">
        <v>-83.548360000000002</v>
      </c>
      <c r="H93" s="227">
        <v>-4.3718329999999996</v>
      </c>
      <c r="I93" s="227"/>
      <c r="J93" s="227"/>
      <c r="K93" s="227"/>
      <c r="L93" s="223">
        <v>-429.20801299999999</v>
      </c>
      <c r="M93" s="228"/>
      <c r="N93" s="223">
        <v>-429.20801299999999</v>
      </c>
      <c r="O93" s="227">
        <v>-429.20801299999999</v>
      </c>
      <c r="P93" s="227"/>
      <c r="Q93" s="227"/>
      <c r="R93" s="227"/>
      <c r="S93" s="227"/>
      <c r="T93" s="227"/>
      <c r="U93" s="227"/>
      <c r="V93" s="227"/>
      <c r="W93" s="223"/>
      <c r="X93" s="226" t="s">
        <v>50</v>
      </c>
      <c r="Y93" s="226" t="s">
        <v>51</v>
      </c>
    </row>
    <row r="94" spans="1:25" ht="12.75" customHeight="1">
      <c r="A94" s="226" t="s">
        <v>730</v>
      </c>
      <c r="B94" s="226" t="s">
        <v>340</v>
      </c>
      <c r="C94" s="223">
        <v>13.34</v>
      </c>
      <c r="D94" s="227">
        <v>13.288</v>
      </c>
      <c r="E94" s="227"/>
      <c r="F94" s="227">
        <v>5.1999999999999998E-2</v>
      </c>
      <c r="G94" s="227"/>
      <c r="H94" s="227"/>
      <c r="I94" s="227"/>
      <c r="J94" s="227"/>
      <c r="K94" s="227"/>
      <c r="L94" s="223">
        <v>13.34</v>
      </c>
      <c r="M94" s="228"/>
      <c r="N94" s="223">
        <v>13.34</v>
      </c>
      <c r="O94" s="227">
        <v>13.34</v>
      </c>
      <c r="P94" s="227"/>
      <c r="Q94" s="227"/>
      <c r="R94" s="227"/>
      <c r="S94" s="227"/>
      <c r="T94" s="227"/>
      <c r="U94" s="227"/>
      <c r="V94" s="227"/>
      <c r="W94" s="223"/>
      <c r="X94" s="226" t="s">
        <v>730</v>
      </c>
      <c r="Y94" s="226" t="s">
        <v>340</v>
      </c>
    </row>
    <row r="95" spans="1:25" ht="12.75" customHeight="1">
      <c r="A95" s="226" t="s">
        <v>731</v>
      </c>
      <c r="B95" s="226" t="s">
        <v>356</v>
      </c>
      <c r="C95" s="223">
        <v>0.66800000000000004</v>
      </c>
      <c r="D95" s="227"/>
      <c r="E95" s="227"/>
      <c r="F95" s="227"/>
      <c r="G95" s="227">
        <v>0.66800000000000004</v>
      </c>
      <c r="H95" s="227"/>
      <c r="I95" s="227"/>
      <c r="J95" s="227"/>
      <c r="K95" s="227"/>
      <c r="L95" s="223">
        <v>0.66800000000000004</v>
      </c>
      <c r="M95" s="228"/>
      <c r="N95" s="223">
        <v>0.66800000000000004</v>
      </c>
      <c r="O95" s="227">
        <v>0.66800000000000004</v>
      </c>
      <c r="P95" s="227"/>
      <c r="Q95" s="227"/>
      <c r="R95" s="227"/>
      <c r="S95" s="227"/>
      <c r="T95" s="227"/>
      <c r="U95" s="227"/>
      <c r="V95" s="227"/>
      <c r="W95" s="223"/>
      <c r="X95" s="226" t="s">
        <v>731</v>
      </c>
      <c r="Y95" s="226" t="s">
        <v>356</v>
      </c>
    </row>
    <row r="96" spans="1:25" ht="12.75" customHeight="1">
      <c r="A96" s="226" t="s">
        <v>363</v>
      </c>
      <c r="B96" s="226" t="s">
        <v>364</v>
      </c>
      <c r="C96" s="223"/>
      <c r="D96" s="227"/>
      <c r="E96" s="227">
        <v>0.253</v>
      </c>
      <c r="F96" s="227">
        <v>2.1459999999999999</v>
      </c>
      <c r="G96" s="227">
        <v>-2.399</v>
      </c>
      <c r="H96" s="227"/>
      <c r="I96" s="227"/>
      <c r="J96" s="227"/>
      <c r="K96" s="227"/>
      <c r="L96" s="223"/>
      <c r="M96" s="228"/>
      <c r="N96" s="223"/>
      <c r="O96" s="227"/>
      <c r="P96" s="227"/>
      <c r="Q96" s="227"/>
      <c r="R96" s="227"/>
      <c r="S96" s="227"/>
      <c r="T96" s="227"/>
      <c r="U96" s="227"/>
      <c r="V96" s="227"/>
      <c r="W96" s="223"/>
      <c r="X96" s="226" t="s">
        <v>363</v>
      </c>
      <c r="Y96" s="226" t="s">
        <v>364</v>
      </c>
    </row>
    <row r="97" spans="1:25" ht="12.75" customHeight="1">
      <c r="A97" s="226"/>
      <c r="B97" s="226"/>
      <c r="C97" s="223"/>
      <c r="D97" s="227"/>
      <c r="E97" s="227"/>
      <c r="F97" s="227"/>
      <c r="G97" s="227"/>
      <c r="H97" s="227"/>
      <c r="I97" s="227"/>
      <c r="J97" s="227"/>
      <c r="K97" s="223"/>
      <c r="L97" s="223"/>
      <c r="M97" s="228"/>
      <c r="N97" s="223"/>
      <c r="O97" s="227"/>
      <c r="P97" s="227"/>
      <c r="Q97" s="227"/>
      <c r="R97" s="227"/>
      <c r="S97" s="227"/>
      <c r="T97" s="227"/>
      <c r="U97" s="227"/>
      <c r="V97" s="227"/>
      <c r="W97" s="227"/>
      <c r="X97" s="226"/>
      <c r="Y97" s="232"/>
    </row>
    <row r="98" spans="1:25" ht="12.75" customHeight="1">
      <c r="A98" s="222" t="s">
        <v>732</v>
      </c>
      <c r="B98" s="222" t="s">
        <v>733</v>
      </c>
      <c r="C98" s="223">
        <v>-12.18802</v>
      </c>
      <c r="D98" s="223">
        <v>-9.2907900000000012</v>
      </c>
      <c r="E98" s="223">
        <v>-7.8540000000000013E-2</v>
      </c>
      <c r="F98" s="223">
        <v>-59.533879999999996</v>
      </c>
      <c r="G98" s="223">
        <v>56.952190000000002</v>
      </c>
      <c r="H98" s="223">
        <v>-0.23699999999999999</v>
      </c>
      <c r="I98" s="223"/>
      <c r="J98" s="223">
        <v>12.189</v>
      </c>
      <c r="K98" s="223"/>
      <c r="L98" s="223">
        <v>9.7999999999999997E-4</v>
      </c>
      <c r="M98" s="228"/>
      <c r="N98" s="223"/>
      <c r="O98" s="227"/>
      <c r="P98" s="227"/>
      <c r="Q98" s="227"/>
      <c r="R98" s="227"/>
      <c r="S98" s="227"/>
      <c r="T98" s="227"/>
      <c r="U98" s="227"/>
      <c r="V98" s="227"/>
      <c r="W98" s="227"/>
      <c r="X98" s="226"/>
      <c r="Y98" s="232"/>
    </row>
    <row r="99" spans="1:25" ht="12.75" customHeight="1">
      <c r="A99" s="235" t="s">
        <v>734</v>
      </c>
      <c r="B99" s="235" t="s">
        <v>735</v>
      </c>
      <c r="C99" s="229">
        <v>-4.6569800000000274</v>
      </c>
      <c r="D99" s="229">
        <v>-3.8362099999999515</v>
      </c>
      <c r="E99" s="229">
        <v>3.2475399999998689</v>
      </c>
      <c r="F99" s="229">
        <v>0.4838799999999992</v>
      </c>
      <c r="G99" s="229">
        <v>-5.9041899999999998</v>
      </c>
      <c r="H99" s="229">
        <v>1.3519999999999999</v>
      </c>
      <c r="I99" s="229"/>
      <c r="J99" s="229">
        <v>4.6599999999999895</v>
      </c>
      <c r="K99" s="229"/>
      <c r="L99" s="229">
        <v>3.0199999999054126E-3</v>
      </c>
      <c r="M99" s="228"/>
      <c r="N99" s="223"/>
      <c r="O99" s="227"/>
      <c r="P99" s="227"/>
      <c r="Q99" s="227"/>
      <c r="R99" s="227"/>
      <c r="S99" s="227"/>
      <c r="T99" s="227"/>
      <c r="U99" s="227"/>
      <c r="V99" s="227"/>
      <c r="W99" s="227"/>
      <c r="X99" s="226"/>
      <c r="Y99" s="232"/>
    </row>
    <row r="100" spans="1:25" ht="12.75" customHeight="1">
      <c r="A100" s="237" t="s">
        <v>420</v>
      </c>
      <c r="C100" s="223"/>
      <c r="D100" s="227"/>
      <c r="E100" s="227"/>
      <c r="F100" s="227"/>
      <c r="G100" s="227"/>
      <c r="H100" s="227"/>
      <c r="I100" s="227"/>
      <c r="J100" s="227"/>
      <c r="K100" s="223"/>
      <c r="L100" s="223"/>
      <c r="M100" s="228"/>
      <c r="N100" s="223"/>
      <c r="O100" s="227"/>
      <c r="P100" s="227"/>
      <c r="Q100" s="227"/>
      <c r="R100" s="227"/>
      <c r="S100" s="227"/>
      <c r="T100" s="227"/>
      <c r="U100" s="227"/>
      <c r="V100" s="227"/>
      <c r="W100" s="227"/>
      <c r="X100" s="233" t="s">
        <v>420</v>
      </c>
    </row>
    <row r="101" spans="1:25" ht="12.75" customHeight="1">
      <c r="A101" s="237"/>
      <c r="C101" s="223"/>
      <c r="D101" s="227"/>
      <c r="E101" s="227"/>
      <c r="F101" s="227"/>
      <c r="G101" s="227"/>
      <c r="H101" s="227"/>
      <c r="I101" s="227"/>
      <c r="J101" s="227"/>
      <c r="K101" s="223"/>
      <c r="L101" s="223"/>
      <c r="M101" s="228"/>
      <c r="N101" s="223">
        <v>3.9999999999054126E-3</v>
      </c>
      <c r="O101" s="223"/>
      <c r="P101" s="223">
        <v>16.84899999999999</v>
      </c>
      <c r="Q101" s="223"/>
      <c r="R101" s="223">
        <v>1.115</v>
      </c>
      <c r="S101" s="223">
        <v>51.048000000000002</v>
      </c>
      <c r="T101" s="223">
        <v>-59.05</v>
      </c>
      <c r="U101" s="223">
        <v>3.168999999999869</v>
      </c>
      <c r="V101" s="223">
        <v>-13.126999999999953</v>
      </c>
      <c r="W101" s="223">
        <v>-16.845000000000027</v>
      </c>
      <c r="X101" s="234" t="s">
        <v>736</v>
      </c>
      <c r="Y101" s="234" t="s">
        <v>737</v>
      </c>
    </row>
    <row r="102" spans="1:25" ht="12.75" customHeight="1">
      <c r="A102" s="222" t="s">
        <v>738</v>
      </c>
      <c r="B102" s="222" t="s">
        <v>739</v>
      </c>
      <c r="C102" s="223">
        <v>1690.78</v>
      </c>
      <c r="D102" s="223">
        <v>344.45100000000002</v>
      </c>
      <c r="E102" s="223">
        <v>1224.6389999999999</v>
      </c>
      <c r="F102" s="223">
        <v>27.707999999999998</v>
      </c>
      <c r="G102" s="223">
        <v>93.387</v>
      </c>
      <c r="H102" s="223">
        <v>0.59499999999999997</v>
      </c>
      <c r="I102" s="223"/>
      <c r="J102" s="223">
        <v>366.67599999999999</v>
      </c>
      <c r="K102" s="223"/>
      <c r="L102" s="223">
        <v>2057.4560000000001</v>
      </c>
      <c r="M102" s="228"/>
      <c r="N102" s="223">
        <v>2057.4520000000002</v>
      </c>
      <c r="O102" s="223"/>
      <c r="P102" s="223">
        <v>349.827</v>
      </c>
      <c r="Q102" s="223"/>
      <c r="R102" s="223">
        <v>-0.52</v>
      </c>
      <c r="S102" s="223">
        <v>42.338999999999999</v>
      </c>
      <c r="T102" s="223">
        <v>86.757999999999996</v>
      </c>
      <c r="U102" s="223">
        <v>1221.47</v>
      </c>
      <c r="V102" s="223">
        <v>357.57799999999997</v>
      </c>
      <c r="W102" s="223">
        <v>1707.625</v>
      </c>
      <c r="X102" s="234" t="s">
        <v>738</v>
      </c>
      <c r="Y102" s="234" t="s">
        <v>739</v>
      </c>
    </row>
    <row r="103" spans="1:25" ht="12.75" customHeight="1">
      <c r="A103" s="226" t="s">
        <v>423</v>
      </c>
      <c r="B103" s="226" t="s">
        <v>740</v>
      </c>
      <c r="C103" s="223">
        <v>4.2999999999999997E-2</v>
      </c>
      <c r="D103" s="227"/>
      <c r="E103" s="227">
        <v>4.2999999999999997E-2</v>
      </c>
      <c r="F103" s="227"/>
      <c r="G103" s="227"/>
      <c r="H103" s="227"/>
      <c r="I103" s="227"/>
      <c r="J103" s="227"/>
      <c r="K103" s="227"/>
      <c r="L103" s="223">
        <v>4.2999999999999997E-2</v>
      </c>
      <c r="M103" s="228"/>
      <c r="N103" s="223">
        <v>4.2999999999999997E-2</v>
      </c>
      <c r="O103" s="227"/>
      <c r="P103" s="227">
        <v>4.2999999999999997E-2</v>
      </c>
      <c r="Q103" s="227"/>
      <c r="R103" s="227"/>
      <c r="S103" s="227"/>
      <c r="T103" s="227"/>
      <c r="U103" s="227"/>
      <c r="V103" s="227"/>
      <c r="W103" s="223"/>
      <c r="X103" s="232" t="s">
        <v>423</v>
      </c>
      <c r="Y103" s="232" t="s">
        <v>740</v>
      </c>
    </row>
    <row r="104" spans="1:25" ht="12.75" customHeight="1">
      <c r="A104" s="226" t="s">
        <v>429</v>
      </c>
      <c r="B104" s="226" t="s">
        <v>741</v>
      </c>
      <c r="C104" s="223">
        <v>96.700999999999993</v>
      </c>
      <c r="D104" s="227">
        <v>33.170999999999999</v>
      </c>
      <c r="E104" s="227">
        <v>-16.893000000000001</v>
      </c>
      <c r="F104" s="227">
        <v>12.98</v>
      </c>
      <c r="G104" s="227">
        <v>66.245999999999995</v>
      </c>
      <c r="H104" s="227">
        <v>1.1970000000000001</v>
      </c>
      <c r="I104" s="227"/>
      <c r="J104" s="227">
        <v>199.577</v>
      </c>
      <c r="K104" s="227"/>
      <c r="L104" s="223">
        <v>296.27800000000002</v>
      </c>
      <c r="M104" s="228"/>
      <c r="N104" s="223">
        <v>296.27300000000002</v>
      </c>
      <c r="O104" s="227"/>
      <c r="P104" s="227">
        <v>-29.437999999999999</v>
      </c>
      <c r="Q104" s="227"/>
      <c r="R104" s="227"/>
      <c r="S104" s="227"/>
      <c r="T104" s="227">
        <v>9.3109999999999999</v>
      </c>
      <c r="U104" s="227">
        <v>316.39999999999998</v>
      </c>
      <c r="V104" s="227"/>
      <c r="W104" s="223">
        <v>325.71100000000001</v>
      </c>
      <c r="X104" s="232" t="s">
        <v>429</v>
      </c>
      <c r="Y104" s="232" t="s">
        <v>741</v>
      </c>
    </row>
    <row r="105" spans="1:25" ht="12.75" customHeight="1">
      <c r="A105" s="226" t="s">
        <v>444</v>
      </c>
      <c r="B105" s="226" t="s">
        <v>742</v>
      </c>
      <c r="C105" s="223">
        <v>158.26300000000001</v>
      </c>
      <c r="D105" s="227">
        <v>-1.2569999999999999</v>
      </c>
      <c r="E105" s="227">
        <v>168.084</v>
      </c>
      <c r="F105" s="227">
        <v>-3.8740000000000001</v>
      </c>
      <c r="G105" s="227">
        <v>-4.5460000000000003</v>
      </c>
      <c r="H105" s="227">
        <v>-0.14399999999999999</v>
      </c>
      <c r="I105" s="227"/>
      <c r="J105" s="227">
        <v>41.972999999999999</v>
      </c>
      <c r="K105" s="227"/>
      <c r="L105" s="223">
        <v>200.23599999999999</v>
      </c>
      <c r="M105" s="228"/>
      <c r="N105" s="223">
        <v>200.23599999999999</v>
      </c>
      <c r="O105" s="227"/>
      <c r="P105" s="227">
        <v>56.209000000000003</v>
      </c>
      <c r="Q105" s="227"/>
      <c r="R105" s="227"/>
      <c r="S105" s="227"/>
      <c r="T105" s="227">
        <v>57.029000000000003</v>
      </c>
      <c r="U105" s="227">
        <v>57.841999999999999</v>
      </c>
      <c r="V105" s="227">
        <v>29.155999999999999</v>
      </c>
      <c r="W105" s="223">
        <v>144.02699999999999</v>
      </c>
      <c r="X105" s="232" t="s">
        <v>444</v>
      </c>
      <c r="Y105" s="232" t="s">
        <v>742</v>
      </c>
    </row>
    <row r="106" spans="1:25" ht="12.75" customHeight="1">
      <c r="A106" s="226" t="s">
        <v>450</v>
      </c>
      <c r="B106" s="226" t="s">
        <v>743</v>
      </c>
      <c r="C106" s="223">
        <v>440.90800000000002</v>
      </c>
      <c r="D106" s="227">
        <v>122.58199999999999</v>
      </c>
      <c r="E106" s="227">
        <v>321.11</v>
      </c>
      <c r="F106" s="227">
        <v>-2.9289999999999998</v>
      </c>
      <c r="G106" s="227">
        <v>0.14499999999999999</v>
      </c>
      <c r="H106" s="227"/>
      <c r="I106" s="227"/>
      <c r="J106" s="227">
        <v>31.838999999999999</v>
      </c>
      <c r="K106" s="227"/>
      <c r="L106" s="223">
        <v>472.74700000000001</v>
      </c>
      <c r="M106" s="228"/>
      <c r="N106" s="223">
        <v>472.74700000000001</v>
      </c>
      <c r="O106" s="227"/>
      <c r="P106" s="227">
        <v>157.49100000000001</v>
      </c>
      <c r="Q106" s="227"/>
      <c r="R106" s="227">
        <v>-0.52</v>
      </c>
      <c r="S106" s="227">
        <v>73.114999999999995</v>
      </c>
      <c r="T106" s="227">
        <v>-0.91300000000000003</v>
      </c>
      <c r="U106" s="227">
        <v>40.015999999999998</v>
      </c>
      <c r="V106" s="227">
        <v>203.55799999999999</v>
      </c>
      <c r="W106" s="223">
        <v>315.25599999999997</v>
      </c>
      <c r="X106" s="232" t="s">
        <v>450</v>
      </c>
      <c r="Y106" s="232" t="s">
        <v>743</v>
      </c>
    </row>
    <row r="107" spans="1:25" ht="12.75" customHeight="1">
      <c r="A107" s="226" t="s">
        <v>454</v>
      </c>
      <c r="B107" s="226" t="s">
        <v>744</v>
      </c>
      <c r="C107" s="223">
        <v>153.34299999999999</v>
      </c>
      <c r="D107" s="227">
        <v>149.435</v>
      </c>
      <c r="E107" s="227">
        <v>-15.372999999999999</v>
      </c>
      <c r="F107" s="227">
        <v>22.183</v>
      </c>
      <c r="G107" s="227">
        <v>-2.4449999999999998</v>
      </c>
      <c r="H107" s="227">
        <v>-0.45700000000000002</v>
      </c>
      <c r="I107" s="227"/>
      <c r="J107" s="227">
        <v>19.873999999999999</v>
      </c>
      <c r="K107" s="227"/>
      <c r="L107" s="223">
        <v>173.21700000000001</v>
      </c>
      <c r="M107" s="228"/>
      <c r="N107" s="223">
        <v>173.21700000000001</v>
      </c>
      <c r="O107" s="227"/>
      <c r="P107" s="227">
        <v>70.694000000000003</v>
      </c>
      <c r="Q107" s="227"/>
      <c r="R107" s="227"/>
      <c r="S107" s="227"/>
      <c r="T107" s="227">
        <v>14.044</v>
      </c>
      <c r="U107" s="227">
        <v>-24.904</v>
      </c>
      <c r="V107" s="227">
        <v>113.383</v>
      </c>
      <c r="W107" s="223">
        <v>102.523</v>
      </c>
      <c r="X107" s="232" t="s">
        <v>454</v>
      </c>
      <c r="Y107" s="232" t="s">
        <v>744</v>
      </c>
    </row>
    <row r="108" spans="1:25" ht="12.75" customHeight="1">
      <c r="A108" s="226" t="s">
        <v>470</v>
      </c>
      <c r="B108" s="226" t="s">
        <v>745</v>
      </c>
      <c r="C108" s="223">
        <v>44.695</v>
      </c>
      <c r="D108" s="227">
        <v>0.86199999999999999</v>
      </c>
      <c r="E108" s="227">
        <v>6.9829999999999997</v>
      </c>
      <c r="F108" s="227">
        <v>-3.5000000000000003E-2</v>
      </c>
      <c r="G108" s="227">
        <v>36.884</v>
      </c>
      <c r="H108" s="227">
        <v>1E-3</v>
      </c>
      <c r="I108" s="227"/>
      <c r="J108" s="227">
        <v>1.675</v>
      </c>
      <c r="K108" s="227"/>
      <c r="L108" s="223">
        <v>46.37</v>
      </c>
      <c r="M108" s="228"/>
      <c r="N108" s="223">
        <v>46.37</v>
      </c>
      <c r="O108" s="227"/>
      <c r="P108" s="227"/>
      <c r="Q108" s="227"/>
      <c r="R108" s="227"/>
      <c r="S108" s="227"/>
      <c r="T108" s="227">
        <v>-7.1999999999999995E-2</v>
      </c>
      <c r="U108" s="227">
        <v>46.442</v>
      </c>
      <c r="V108" s="227"/>
      <c r="W108" s="223">
        <v>46.37</v>
      </c>
      <c r="X108" s="232" t="s">
        <v>470</v>
      </c>
      <c r="Y108" s="232" t="s">
        <v>745</v>
      </c>
    </row>
    <row r="109" spans="1:25" ht="12.75" customHeight="1">
      <c r="A109" s="226" t="s">
        <v>484</v>
      </c>
      <c r="B109" s="226" t="s">
        <v>746</v>
      </c>
      <c r="C109" s="223">
        <v>817.84400000000005</v>
      </c>
      <c r="D109" s="227"/>
      <c r="E109" s="227">
        <v>816.63499999999999</v>
      </c>
      <c r="F109" s="227">
        <v>1.2090000000000001</v>
      </c>
      <c r="G109" s="227"/>
      <c r="H109" s="227"/>
      <c r="I109" s="227"/>
      <c r="J109" s="227">
        <v>99.492999999999995</v>
      </c>
      <c r="K109" s="227"/>
      <c r="L109" s="223">
        <v>917.33699999999999</v>
      </c>
      <c r="M109" s="228"/>
      <c r="N109" s="223">
        <v>917.33799999999997</v>
      </c>
      <c r="O109" s="227"/>
      <c r="P109" s="227">
        <v>73.647000000000006</v>
      </c>
      <c r="Q109" s="227"/>
      <c r="R109" s="227"/>
      <c r="S109" s="227"/>
      <c r="T109" s="227">
        <v>0.61899999999999999</v>
      </c>
      <c r="U109" s="227">
        <v>843.072</v>
      </c>
      <c r="V109" s="227"/>
      <c r="W109" s="223">
        <v>843.69100000000003</v>
      </c>
      <c r="X109" s="232" t="s">
        <v>484</v>
      </c>
      <c r="Y109" s="232" t="s">
        <v>746</v>
      </c>
    </row>
    <row r="110" spans="1:25" ht="12.75" customHeight="1">
      <c r="A110" s="231" t="s">
        <v>494</v>
      </c>
      <c r="B110" s="231" t="s">
        <v>747</v>
      </c>
      <c r="C110" s="229">
        <v>-21.016999999999999</v>
      </c>
      <c r="D110" s="230">
        <v>39.658000000000001</v>
      </c>
      <c r="E110" s="230">
        <v>-55.95</v>
      </c>
      <c r="F110" s="230">
        <v>-1.8260000000000001</v>
      </c>
      <c r="G110" s="230">
        <v>-2.8969999999999998</v>
      </c>
      <c r="H110" s="230">
        <v>-2E-3</v>
      </c>
      <c r="I110" s="230"/>
      <c r="J110" s="230">
        <v>-27.754999999999999</v>
      </c>
      <c r="K110" s="230"/>
      <c r="L110" s="229">
        <v>-48.771999999999998</v>
      </c>
      <c r="M110" s="228"/>
      <c r="N110" s="229">
        <v>-48.771999999999998</v>
      </c>
      <c r="O110" s="230"/>
      <c r="P110" s="230">
        <v>21.181000000000001</v>
      </c>
      <c r="Q110" s="230"/>
      <c r="R110" s="230"/>
      <c r="S110" s="230">
        <v>-30.776</v>
      </c>
      <c r="T110" s="230">
        <v>6.74</v>
      </c>
      <c r="U110" s="230">
        <v>-57.398000000000003</v>
      </c>
      <c r="V110" s="230">
        <v>11.481</v>
      </c>
      <c r="W110" s="229">
        <v>-69.953000000000003</v>
      </c>
      <c r="X110" s="238" t="s">
        <v>494</v>
      </c>
      <c r="Y110" s="238" t="s">
        <v>747</v>
      </c>
    </row>
    <row r="111" spans="1:25" ht="12.75" customHeight="1">
      <c r="A111" s="254" t="s">
        <v>748</v>
      </c>
      <c r="C111" s="223"/>
      <c r="D111" s="227"/>
      <c r="E111" s="227"/>
      <c r="F111" s="227"/>
      <c r="G111" s="227"/>
      <c r="H111" s="227"/>
      <c r="I111" s="227"/>
      <c r="J111" s="227"/>
      <c r="K111" s="223"/>
      <c r="L111" s="223"/>
      <c r="M111" s="228"/>
      <c r="N111" s="255"/>
      <c r="O111" s="227"/>
      <c r="P111" s="227"/>
      <c r="Q111" s="227"/>
      <c r="R111" s="227"/>
      <c r="S111" s="227"/>
      <c r="T111" s="227"/>
      <c r="U111" s="227"/>
      <c r="V111" s="227"/>
      <c r="W111" s="227"/>
      <c r="X111" s="256" t="s">
        <v>748</v>
      </c>
      <c r="Y111" s="257"/>
    </row>
    <row r="112" spans="1:25" ht="12.75" customHeight="1">
      <c r="A112" s="226" t="s">
        <v>566</v>
      </c>
      <c r="B112" s="222" t="s">
        <v>567</v>
      </c>
      <c r="C112" s="223">
        <v>130.032039</v>
      </c>
      <c r="D112" s="223">
        <v>69.845421999999999</v>
      </c>
      <c r="E112" s="223">
        <v>6.72201</v>
      </c>
      <c r="F112" s="223">
        <v>9.1691900000000004</v>
      </c>
      <c r="G112" s="223">
        <v>43.685116000000001</v>
      </c>
      <c r="H112" s="223">
        <v>0.61030100000000009</v>
      </c>
      <c r="I112" s="223"/>
      <c r="J112" s="223"/>
      <c r="K112" s="223"/>
      <c r="L112" s="223">
        <v>130.032039</v>
      </c>
      <c r="M112" s="228"/>
      <c r="N112" s="223">
        <v>130.03003900000002</v>
      </c>
      <c r="O112" s="223"/>
      <c r="P112" s="223">
        <v>-6.1469999999999914</v>
      </c>
      <c r="Q112" s="223"/>
      <c r="R112" s="223">
        <v>0.67930100000000004</v>
      </c>
      <c r="S112" s="223">
        <v>32.693116000000003</v>
      </c>
      <c r="T112" s="223">
        <v>10.030190000000001</v>
      </c>
      <c r="U112" s="223">
        <v>23.958010000000002</v>
      </c>
      <c r="V112" s="223">
        <v>68.816422000000003</v>
      </c>
      <c r="W112" s="223">
        <v>136.17703899999998</v>
      </c>
      <c r="X112" s="258" t="s">
        <v>562</v>
      </c>
      <c r="Y112" s="258" t="s">
        <v>563</v>
      </c>
    </row>
    <row r="113" spans="1:25" ht="12.75" customHeight="1">
      <c r="A113" s="226" t="s">
        <v>506</v>
      </c>
      <c r="B113" s="226" t="s">
        <v>522</v>
      </c>
      <c r="C113" s="223"/>
      <c r="D113" s="227">
        <v>-0.1764</v>
      </c>
      <c r="E113" s="227"/>
      <c r="F113" s="227">
        <v>0.1764</v>
      </c>
      <c r="G113" s="227"/>
      <c r="H113" s="227"/>
      <c r="I113" s="227"/>
      <c r="J113" s="227"/>
      <c r="K113" s="227"/>
      <c r="L113" s="223"/>
      <c r="M113" s="228"/>
      <c r="N113" s="223"/>
      <c r="O113" s="227"/>
      <c r="P113" s="227"/>
      <c r="Q113" s="227"/>
      <c r="R113" s="227"/>
      <c r="S113" s="227"/>
      <c r="T113" s="227"/>
      <c r="U113" s="227"/>
      <c r="V113" s="227"/>
      <c r="W113" s="227"/>
      <c r="X113" s="257"/>
      <c r="Y113" s="256"/>
    </row>
    <row r="114" spans="1:25" ht="12.75" customHeight="1">
      <c r="A114" s="226" t="s">
        <v>294</v>
      </c>
      <c r="B114" s="226" t="s">
        <v>749</v>
      </c>
      <c r="C114" s="223"/>
      <c r="D114" s="227"/>
      <c r="E114" s="227"/>
      <c r="F114" s="227"/>
      <c r="G114" s="227"/>
      <c r="H114" s="227"/>
      <c r="I114" s="227"/>
      <c r="J114" s="227"/>
      <c r="K114" s="227"/>
      <c r="L114" s="223"/>
      <c r="M114" s="228"/>
      <c r="N114" s="223"/>
      <c r="O114" s="227"/>
      <c r="P114" s="227"/>
      <c r="Q114" s="227"/>
      <c r="R114" s="227"/>
      <c r="S114" s="227"/>
      <c r="T114" s="227"/>
      <c r="U114" s="227"/>
      <c r="V114" s="227"/>
      <c r="W114" s="227"/>
      <c r="X114" s="257"/>
      <c r="Y114" s="256"/>
    </row>
    <row r="115" spans="1:25" ht="12.75" customHeight="1">
      <c r="A115" s="226" t="s">
        <v>539</v>
      </c>
      <c r="B115" s="226" t="s">
        <v>750</v>
      </c>
      <c r="C115" s="223"/>
      <c r="D115" s="227">
        <v>-0.1764</v>
      </c>
      <c r="E115" s="227"/>
      <c r="F115" s="227">
        <v>0.1764</v>
      </c>
      <c r="G115" s="227"/>
      <c r="H115" s="227"/>
      <c r="I115" s="227"/>
      <c r="J115" s="227"/>
      <c r="K115" s="227"/>
      <c r="L115" s="223"/>
      <c r="M115" s="228"/>
      <c r="N115" s="223"/>
      <c r="O115" s="227"/>
      <c r="P115" s="227"/>
      <c r="Q115" s="227"/>
      <c r="R115" s="227"/>
      <c r="S115" s="227"/>
      <c r="T115" s="227"/>
      <c r="U115" s="227"/>
      <c r="V115" s="227"/>
      <c r="W115" s="227"/>
      <c r="X115" s="259"/>
      <c r="Y115" s="260"/>
    </row>
    <row r="116" spans="1:25" ht="12.75" customHeight="1">
      <c r="A116" s="226" t="s">
        <v>541</v>
      </c>
      <c r="B116" s="226" t="s">
        <v>751</v>
      </c>
      <c r="C116" s="223"/>
      <c r="D116" s="227"/>
      <c r="E116" s="227"/>
      <c r="F116" s="227"/>
      <c r="G116" s="227"/>
      <c r="H116" s="227"/>
      <c r="I116" s="227"/>
      <c r="J116" s="227"/>
      <c r="K116" s="227"/>
      <c r="L116" s="223"/>
      <c r="M116" s="228"/>
      <c r="N116" s="223"/>
      <c r="O116" s="227"/>
      <c r="P116" s="227"/>
      <c r="Q116" s="227"/>
      <c r="R116" s="227"/>
      <c r="S116" s="227"/>
      <c r="T116" s="227"/>
      <c r="U116" s="227"/>
      <c r="V116" s="227"/>
      <c r="W116" s="227"/>
      <c r="X116" s="259"/>
      <c r="Y116" s="260"/>
    </row>
    <row r="117" spans="1:25" ht="12.75" customHeight="1">
      <c r="A117" s="226" t="s">
        <v>508</v>
      </c>
      <c r="B117" s="226" t="s">
        <v>523</v>
      </c>
      <c r="C117" s="223">
        <v>130.032039</v>
      </c>
      <c r="D117" s="227">
        <v>70.021822</v>
      </c>
      <c r="E117" s="227">
        <v>6.72201</v>
      </c>
      <c r="F117" s="227">
        <v>8.9927900000000012</v>
      </c>
      <c r="G117" s="227">
        <v>43.685116000000001</v>
      </c>
      <c r="H117" s="227">
        <v>0.61030100000000009</v>
      </c>
      <c r="I117" s="227"/>
      <c r="J117" s="227"/>
      <c r="K117" s="227"/>
      <c r="L117" s="223">
        <v>130.032039</v>
      </c>
      <c r="M117" s="228"/>
      <c r="N117" s="223"/>
      <c r="O117" s="227"/>
      <c r="P117" s="227"/>
      <c r="Q117" s="227"/>
      <c r="R117" s="227"/>
      <c r="S117" s="227"/>
      <c r="T117" s="227"/>
      <c r="U117" s="227"/>
      <c r="V117" s="227"/>
      <c r="W117" s="227"/>
      <c r="X117" s="259"/>
      <c r="Y117" s="260"/>
    </row>
    <row r="118" spans="1:25" ht="12.75" customHeight="1">
      <c r="A118" s="226" t="s">
        <v>367</v>
      </c>
      <c r="B118" s="226" t="s">
        <v>576</v>
      </c>
      <c r="C118" s="223">
        <v>115.88635400000001</v>
      </c>
      <c r="D118" s="227">
        <v>56.509031999999998</v>
      </c>
      <c r="E118" s="227">
        <v>5.5697960000000002</v>
      </c>
      <c r="F118" s="227">
        <v>8.9927900000000012</v>
      </c>
      <c r="G118" s="227">
        <v>44.204434999999997</v>
      </c>
      <c r="H118" s="227">
        <v>0.61030100000000009</v>
      </c>
      <c r="I118" s="227"/>
      <c r="J118" s="227"/>
      <c r="K118" s="227"/>
      <c r="L118" s="223">
        <v>115.88635400000001</v>
      </c>
      <c r="M118" s="228"/>
      <c r="N118" s="223"/>
      <c r="O118" s="227"/>
      <c r="P118" s="227"/>
      <c r="Q118" s="227"/>
      <c r="R118" s="227"/>
      <c r="S118" s="227"/>
      <c r="T118" s="227"/>
      <c r="U118" s="227"/>
      <c r="V118" s="227"/>
      <c r="W118" s="227"/>
      <c r="X118" s="259"/>
      <c r="Y118" s="260"/>
    </row>
    <row r="119" spans="1:25" ht="12.75" customHeight="1">
      <c r="A119" s="226" t="s">
        <v>385</v>
      </c>
      <c r="B119" s="226" t="s">
        <v>579</v>
      </c>
      <c r="C119" s="223"/>
      <c r="D119" s="227"/>
      <c r="E119" s="227"/>
      <c r="F119" s="227"/>
      <c r="G119" s="227"/>
      <c r="H119" s="227"/>
      <c r="I119" s="227"/>
      <c r="J119" s="227"/>
      <c r="K119" s="227"/>
      <c r="L119" s="223"/>
      <c r="M119" s="228"/>
      <c r="N119" s="223"/>
      <c r="O119" s="227"/>
      <c r="P119" s="227"/>
      <c r="Q119" s="227"/>
      <c r="R119" s="227"/>
      <c r="S119" s="227"/>
      <c r="T119" s="227"/>
      <c r="U119" s="227"/>
      <c r="V119" s="227"/>
      <c r="W119" s="227"/>
      <c r="X119" s="259"/>
      <c r="Y119" s="260"/>
    </row>
    <row r="120" spans="1:25" ht="12.75" customHeight="1">
      <c r="A120" s="226" t="s">
        <v>512</v>
      </c>
      <c r="B120" s="226" t="s">
        <v>752</v>
      </c>
      <c r="C120" s="223">
        <v>14.145685</v>
      </c>
      <c r="D120" s="227">
        <v>13.512790000000001</v>
      </c>
      <c r="E120" s="227">
        <v>1.1522139999999998</v>
      </c>
      <c r="F120" s="227"/>
      <c r="G120" s="227">
        <v>-0.51931899999999998</v>
      </c>
      <c r="H120" s="227"/>
      <c r="I120" s="227"/>
      <c r="J120" s="227"/>
      <c r="K120" s="227"/>
      <c r="L120" s="223">
        <v>14.145685</v>
      </c>
      <c r="M120" s="228"/>
      <c r="N120" s="223"/>
      <c r="O120" s="227"/>
      <c r="P120" s="227"/>
      <c r="Q120" s="227"/>
      <c r="R120" s="227"/>
      <c r="S120" s="227"/>
      <c r="T120" s="227"/>
      <c r="U120" s="227"/>
      <c r="V120" s="227"/>
      <c r="W120" s="227"/>
      <c r="X120" s="259"/>
      <c r="Y120" s="260"/>
    </row>
    <row r="121" spans="1:25" ht="12.75" customHeight="1">
      <c r="A121" s="226" t="s">
        <v>524</v>
      </c>
      <c r="B121" s="222" t="s">
        <v>534</v>
      </c>
      <c r="C121" s="223">
        <v>165.35900000000001</v>
      </c>
      <c r="D121" s="223">
        <v>-1.9079999999999999</v>
      </c>
      <c r="E121" s="223">
        <v>172.24299999999999</v>
      </c>
      <c r="F121" s="223">
        <v>1.3160000000000001</v>
      </c>
      <c r="G121" s="223">
        <v>-6.36</v>
      </c>
      <c r="H121" s="223">
        <v>6.8000000000000005E-2</v>
      </c>
      <c r="I121" s="223"/>
      <c r="J121" s="223">
        <v>76.727000000000004</v>
      </c>
      <c r="K121" s="223"/>
      <c r="L121" s="223">
        <v>242.08600000000001</v>
      </c>
      <c r="M121" s="228"/>
      <c r="N121" s="223">
        <v>242.08799999999999</v>
      </c>
      <c r="O121" s="227"/>
      <c r="P121" s="223">
        <v>82.873999999999995</v>
      </c>
      <c r="Q121" s="223"/>
      <c r="R121" s="223">
        <v>-1E-3</v>
      </c>
      <c r="S121" s="223">
        <v>4.6319999999999997</v>
      </c>
      <c r="T121" s="223">
        <v>0.45500000000000002</v>
      </c>
      <c r="U121" s="223">
        <v>155.00700000000001</v>
      </c>
      <c r="V121" s="223">
        <v>-0.879</v>
      </c>
      <c r="W121" s="223">
        <v>159.214</v>
      </c>
      <c r="X121" s="261" t="s">
        <v>753</v>
      </c>
      <c r="Y121" s="261" t="s">
        <v>754</v>
      </c>
    </row>
    <row r="122" spans="1:25" ht="12.75" customHeight="1">
      <c r="A122" s="226" t="s">
        <v>546</v>
      </c>
      <c r="B122" s="226" t="s">
        <v>755</v>
      </c>
      <c r="C122" s="223"/>
      <c r="D122" s="227"/>
      <c r="E122" s="227"/>
      <c r="F122" s="227"/>
      <c r="G122" s="227"/>
      <c r="H122" s="227"/>
      <c r="I122" s="227"/>
      <c r="J122" s="227"/>
      <c r="K122" s="227"/>
      <c r="L122" s="223"/>
      <c r="M122" s="228"/>
      <c r="N122" s="223"/>
      <c r="O122" s="227"/>
      <c r="P122" s="227"/>
      <c r="Q122" s="227"/>
      <c r="R122" s="227"/>
      <c r="S122" s="227"/>
      <c r="T122" s="227"/>
      <c r="U122" s="227"/>
      <c r="V122" s="227"/>
      <c r="W122" s="223"/>
      <c r="X122" s="259" t="s">
        <v>756</v>
      </c>
      <c r="Y122" s="259" t="s">
        <v>755</v>
      </c>
    </row>
    <row r="123" spans="1:25" ht="12.75" customHeight="1">
      <c r="A123" s="226" t="s">
        <v>548</v>
      </c>
      <c r="B123" s="226" t="s">
        <v>741</v>
      </c>
      <c r="C123" s="223">
        <v>337.464</v>
      </c>
      <c r="D123" s="227">
        <v>-2E-3</v>
      </c>
      <c r="E123" s="227">
        <v>337.47</v>
      </c>
      <c r="F123" s="227">
        <v>-4.0000000000000001E-3</v>
      </c>
      <c r="G123" s="227"/>
      <c r="H123" s="227"/>
      <c r="I123" s="227"/>
      <c r="J123" s="227">
        <v>248.23</v>
      </c>
      <c r="K123" s="227"/>
      <c r="L123" s="223">
        <v>585.69399999999996</v>
      </c>
      <c r="M123" s="228"/>
      <c r="N123" s="223">
        <v>585.69399999999996</v>
      </c>
      <c r="O123" s="227"/>
      <c r="P123" s="227">
        <v>245.16800000000001</v>
      </c>
      <c r="Q123" s="227"/>
      <c r="R123" s="227"/>
      <c r="S123" s="227"/>
      <c r="T123" s="227">
        <v>-4.0000000000000001E-3</v>
      </c>
      <c r="U123" s="227">
        <v>340.53</v>
      </c>
      <c r="V123" s="227"/>
      <c r="W123" s="223">
        <v>340.52600000000001</v>
      </c>
      <c r="X123" s="259" t="s">
        <v>757</v>
      </c>
      <c r="Y123" s="259" t="s">
        <v>741</v>
      </c>
    </row>
    <row r="124" spans="1:25" ht="12.75" customHeight="1">
      <c r="A124" s="226" t="s">
        <v>550</v>
      </c>
      <c r="B124" s="226" t="s">
        <v>742</v>
      </c>
      <c r="C124" s="223">
        <v>1.042</v>
      </c>
      <c r="D124" s="227">
        <v>-3.25</v>
      </c>
      <c r="E124" s="227">
        <v>7.6420000000000003</v>
      </c>
      <c r="F124" s="227"/>
      <c r="G124" s="227">
        <v>-3.35</v>
      </c>
      <c r="H124" s="227"/>
      <c r="I124" s="227"/>
      <c r="J124" s="227">
        <v>8.1460000000000008</v>
      </c>
      <c r="K124" s="227"/>
      <c r="L124" s="223">
        <v>9.1880000000000006</v>
      </c>
      <c r="M124" s="228"/>
      <c r="N124" s="223">
        <v>9.1880000000000006</v>
      </c>
      <c r="O124" s="227"/>
      <c r="P124" s="227">
        <v>9.1880000000000006</v>
      </c>
      <c r="Q124" s="227"/>
      <c r="R124" s="227"/>
      <c r="S124" s="227"/>
      <c r="T124" s="227"/>
      <c r="U124" s="227"/>
      <c r="V124" s="227"/>
      <c r="W124" s="223"/>
      <c r="X124" s="259" t="s">
        <v>758</v>
      </c>
      <c r="Y124" s="259" t="s">
        <v>742</v>
      </c>
    </row>
    <row r="125" spans="1:25" ht="12.75" customHeight="1">
      <c r="A125" s="226" t="s">
        <v>552</v>
      </c>
      <c r="B125" s="226" t="s">
        <v>743</v>
      </c>
      <c r="C125" s="223">
        <v>-4.2080000000000002</v>
      </c>
      <c r="D125" s="227">
        <v>3.399</v>
      </c>
      <c r="E125" s="227">
        <v>-7.8230000000000004</v>
      </c>
      <c r="F125" s="227">
        <v>0.216</v>
      </c>
      <c r="G125" s="227"/>
      <c r="H125" s="227"/>
      <c r="I125" s="227"/>
      <c r="J125" s="227">
        <v>6.548</v>
      </c>
      <c r="K125" s="227"/>
      <c r="L125" s="223">
        <v>2.34</v>
      </c>
      <c r="M125" s="228"/>
      <c r="N125" s="223">
        <v>2.34</v>
      </c>
      <c r="O125" s="227"/>
      <c r="P125" s="227">
        <v>4.0549999999999997</v>
      </c>
      <c r="Q125" s="227"/>
      <c r="R125" s="227">
        <v>-1E-3</v>
      </c>
      <c r="S125" s="227">
        <v>-4.375</v>
      </c>
      <c r="T125" s="227">
        <v>-1.2999999999999999E-2</v>
      </c>
      <c r="U125" s="227">
        <v>4.056</v>
      </c>
      <c r="V125" s="227">
        <v>-1.3819999999999999</v>
      </c>
      <c r="W125" s="223">
        <v>-1.7150000000000001</v>
      </c>
      <c r="X125" s="259" t="s">
        <v>759</v>
      </c>
      <c r="Y125" s="259" t="s">
        <v>743</v>
      </c>
    </row>
    <row r="126" spans="1:25" ht="12.75" customHeight="1">
      <c r="A126" s="226" t="s">
        <v>554</v>
      </c>
      <c r="B126" s="226" t="s">
        <v>760</v>
      </c>
      <c r="C126" s="223">
        <v>-0.40799999999999997</v>
      </c>
      <c r="D126" s="227">
        <v>-1.405</v>
      </c>
      <c r="E126" s="227">
        <v>0.93100000000000005</v>
      </c>
      <c r="F126" s="227">
        <v>0.56599999999999995</v>
      </c>
      <c r="G126" s="227">
        <v>-0.56999999999999995</v>
      </c>
      <c r="H126" s="227">
        <v>7.0000000000000007E-2</v>
      </c>
      <c r="I126" s="227"/>
      <c r="J126" s="227">
        <v>-3.1139999999999999</v>
      </c>
      <c r="K126" s="227"/>
      <c r="L126" s="223">
        <v>-3.5219999999999998</v>
      </c>
      <c r="M126" s="228"/>
      <c r="N126" s="223">
        <v>-3.52</v>
      </c>
      <c r="O126" s="227"/>
      <c r="P126" s="227">
        <v>-3.6179999999999999</v>
      </c>
      <c r="Q126" s="227"/>
      <c r="R126" s="227"/>
      <c r="S126" s="227"/>
      <c r="T126" s="227"/>
      <c r="U126" s="227">
        <v>9.8000000000000004E-2</v>
      </c>
      <c r="V126" s="227"/>
      <c r="W126" s="223">
        <v>9.8000000000000004E-2</v>
      </c>
      <c r="X126" s="259" t="s">
        <v>761</v>
      </c>
      <c r="Y126" s="259" t="s">
        <v>760</v>
      </c>
    </row>
    <row r="127" spans="1:25" ht="12.75" customHeight="1">
      <c r="A127" s="226" t="s">
        <v>556</v>
      </c>
      <c r="B127" s="226" t="s">
        <v>762</v>
      </c>
      <c r="C127" s="223">
        <v>-6.5750000000000002</v>
      </c>
      <c r="D127" s="227">
        <v>-1.214</v>
      </c>
      <c r="E127" s="227">
        <v>-2.92</v>
      </c>
      <c r="F127" s="227"/>
      <c r="G127" s="227">
        <v>-2.4390000000000001</v>
      </c>
      <c r="H127" s="227">
        <v>-2E-3</v>
      </c>
      <c r="I127" s="227"/>
      <c r="J127" s="227">
        <v>-0.10100000000000001</v>
      </c>
      <c r="K127" s="227"/>
      <c r="L127" s="223">
        <v>-6.6760000000000002</v>
      </c>
      <c r="M127" s="228"/>
      <c r="N127" s="223">
        <v>-6.6760000000000002</v>
      </c>
      <c r="O127" s="227"/>
      <c r="P127" s="227"/>
      <c r="Q127" s="227"/>
      <c r="R127" s="227"/>
      <c r="S127" s="227"/>
      <c r="T127" s="227"/>
      <c r="U127" s="227">
        <v>-6.6760000000000002</v>
      </c>
      <c r="V127" s="227"/>
      <c r="W127" s="223">
        <v>-6.6760000000000002</v>
      </c>
      <c r="X127" s="259" t="s">
        <v>763</v>
      </c>
      <c r="Y127" s="259" t="s">
        <v>762</v>
      </c>
    </row>
    <row r="128" spans="1:25" ht="12.75" customHeight="1">
      <c r="A128" s="226" t="s">
        <v>558</v>
      </c>
      <c r="B128" s="226" t="s">
        <v>746</v>
      </c>
      <c r="C128" s="223">
        <v>2E-3</v>
      </c>
      <c r="D128" s="227"/>
      <c r="E128" s="227">
        <v>2E-3</v>
      </c>
      <c r="F128" s="227"/>
      <c r="G128" s="227"/>
      <c r="H128" s="227"/>
      <c r="I128" s="227"/>
      <c r="J128" s="227"/>
      <c r="K128" s="227"/>
      <c r="L128" s="223">
        <v>2E-3</v>
      </c>
      <c r="M128" s="228"/>
      <c r="N128" s="223">
        <v>2E-3</v>
      </c>
      <c r="O128" s="227"/>
      <c r="P128" s="227"/>
      <c r="Q128" s="227"/>
      <c r="R128" s="227"/>
      <c r="S128" s="227"/>
      <c r="T128" s="227">
        <v>2E-3</v>
      </c>
      <c r="U128" s="227"/>
      <c r="V128" s="227"/>
      <c r="W128" s="223">
        <v>2E-3</v>
      </c>
      <c r="X128" s="259" t="s">
        <v>764</v>
      </c>
      <c r="Y128" s="259" t="s">
        <v>746</v>
      </c>
    </row>
    <row r="129" spans="1:25" ht="12.75" customHeight="1">
      <c r="A129" s="231" t="s">
        <v>560</v>
      </c>
      <c r="B129" s="231" t="s">
        <v>747</v>
      </c>
      <c r="C129" s="229">
        <v>-161.958</v>
      </c>
      <c r="D129" s="230">
        <v>0.56399999999999995</v>
      </c>
      <c r="E129" s="230">
        <v>-163.059</v>
      </c>
      <c r="F129" s="230">
        <v>0.53800000000000003</v>
      </c>
      <c r="G129" s="230">
        <v>-1E-3</v>
      </c>
      <c r="H129" s="230"/>
      <c r="I129" s="230"/>
      <c r="J129" s="230">
        <v>-182.982</v>
      </c>
      <c r="K129" s="230"/>
      <c r="L129" s="229">
        <v>-344.94</v>
      </c>
      <c r="M129" s="228"/>
      <c r="N129" s="229">
        <v>-344.94</v>
      </c>
      <c r="O129" s="230"/>
      <c r="P129" s="230">
        <v>-171.91900000000001</v>
      </c>
      <c r="Q129" s="230"/>
      <c r="R129" s="230"/>
      <c r="S129" s="230">
        <v>9.0069999999999997</v>
      </c>
      <c r="T129" s="230">
        <v>0.47</v>
      </c>
      <c r="U129" s="230">
        <v>-183.001</v>
      </c>
      <c r="V129" s="230">
        <v>0.503</v>
      </c>
      <c r="W129" s="229">
        <v>-173.02099999999999</v>
      </c>
      <c r="X129" s="262" t="s">
        <v>765</v>
      </c>
      <c r="Y129" s="262" t="s">
        <v>747</v>
      </c>
    </row>
    <row r="130" spans="1:25" ht="12.75" customHeight="1">
      <c r="A130" s="254" t="s">
        <v>766</v>
      </c>
      <c r="C130" s="223"/>
      <c r="D130" s="227"/>
      <c r="E130" s="227"/>
      <c r="F130" s="227"/>
      <c r="G130" s="227"/>
      <c r="H130" s="227"/>
      <c r="I130" s="227"/>
      <c r="J130" s="227"/>
      <c r="K130" s="223"/>
      <c r="L130" s="223"/>
      <c r="M130" s="228"/>
      <c r="N130" s="255"/>
      <c r="O130" s="227"/>
      <c r="P130" s="227"/>
      <c r="Q130" s="227"/>
      <c r="R130" s="227"/>
      <c r="S130" s="227"/>
      <c r="T130" s="227"/>
      <c r="U130" s="227"/>
      <c r="V130" s="227"/>
      <c r="W130" s="227"/>
      <c r="X130" s="256" t="s">
        <v>766</v>
      </c>
      <c r="Y130" s="257"/>
    </row>
    <row r="131" spans="1:25" ht="12.75" customHeight="1">
      <c r="A131" s="226" t="s">
        <v>566</v>
      </c>
      <c r="B131" s="222" t="s">
        <v>567</v>
      </c>
      <c r="C131" s="223">
        <v>365.19242099999997</v>
      </c>
      <c r="D131" s="223">
        <v>111.887334</v>
      </c>
      <c r="E131" s="223">
        <v>9.2613319999999995</v>
      </c>
      <c r="F131" s="223">
        <v>58.178007000000001</v>
      </c>
      <c r="G131" s="223">
        <v>183.77144899999999</v>
      </c>
      <c r="H131" s="223">
        <v>2.0942989999999999</v>
      </c>
      <c r="I131" s="223"/>
      <c r="J131" s="223"/>
      <c r="K131" s="223"/>
      <c r="L131" s="223">
        <v>365.19242099999997</v>
      </c>
      <c r="M131" s="228"/>
      <c r="N131" s="223">
        <v>365.19842100000005</v>
      </c>
      <c r="O131" s="223"/>
      <c r="P131" s="223">
        <v>77.984000000000009</v>
      </c>
      <c r="Q131" s="223"/>
      <c r="R131" s="223">
        <v>1.0342989999999999</v>
      </c>
      <c r="S131" s="223">
        <v>42.19944899999998</v>
      </c>
      <c r="T131" s="223">
        <v>66.367007000000001</v>
      </c>
      <c r="U131" s="223">
        <v>139.70633199999997</v>
      </c>
      <c r="V131" s="223">
        <v>37.907333999999992</v>
      </c>
      <c r="W131" s="223">
        <v>287.2144209999999</v>
      </c>
      <c r="X131" s="222" t="s">
        <v>593</v>
      </c>
      <c r="Y131" s="222" t="s">
        <v>767</v>
      </c>
    </row>
    <row r="132" spans="1:25" ht="12.75" customHeight="1">
      <c r="A132" s="226" t="s">
        <v>506</v>
      </c>
      <c r="B132" s="226" t="s">
        <v>522</v>
      </c>
      <c r="C132" s="223">
        <v>117.794483</v>
      </c>
      <c r="D132" s="227">
        <v>48.781652999999999</v>
      </c>
      <c r="E132" s="227">
        <v>4.3760050000000001</v>
      </c>
      <c r="F132" s="227">
        <v>26.657624999999999</v>
      </c>
      <c r="G132" s="227">
        <v>37.297067999999996</v>
      </c>
      <c r="H132" s="227">
        <v>0.68213199999999996</v>
      </c>
      <c r="I132" s="227"/>
      <c r="J132" s="227"/>
      <c r="K132" s="227"/>
      <c r="L132" s="223">
        <v>117.794483</v>
      </c>
      <c r="M132" s="228"/>
      <c r="N132" s="223"/>
      <c r="O132" s="227"/>
      <c r="P132" s="227"/>
      <c r="Q132" s="227"/>
      <c r="R132" s="227"/>
      <c r="S132" s="227"/>
      <c r="T132" s="227"/>
      <c r="U132" s="227"/>
      <c r="V132" s="227"/>
      <c r="W132" s="227"/>
      <c r="X132" s="257"/>
      <c r="Y132" s="256"/>
    </row>
    <row r="133" spans="1:25" ht="12.75" customHeight="1">
      <c r="A133" s="226" t="s">
        <v>294</v>
      </c>
      <c r="B133" s="226" t="s">
        <v>768</v>
      </c>
      <c r="C133" s="223">
        <v>104.952454</v>
      </c>
      <c r="D133" s="227">
        <v>37.826173000000004</v>
      </c>
      <c r="E133" s="227">
        <v>4.3760050000000001</v>
      </c>
      <c r="F133" s="227">
        <v>26.596601</v>
      </c>
      <c r="G133" s="227">
        <v>35.471542999999997</v>
      </c>
      <c r="H133" s="227">
        <v>0.68213199999999996</v>
      </c>
      <c r="I133" s="227"/>
      <c r="J133" s="227"/>
      <c r="K133" s="227"/>
      <c r="L133" s="223">
        <v>104.952454</v>
      </c>
      <c r="M133" s="228"/>
      <c r="N133" s="223"/>
      <c r="O133" s="227"/>
      <c r="P133" s="227"/>
      <c r="Q133" s="227"/>
      <c r="R133" s="227"/>
      <c r="S133" s="227"/>
      <c r="T133" s="227"/>
      <c r="U133" s="227"/>
      <c r="V133" s="227"/>
      <c r="W133" s="227"/>
      <c r="X133" s="257"/>
      <c r="Y133" s="256"/>
    </row>
    <row r="134" spans="1:25" ht="12.75" customHeight="1">
      <c r="A134" s="226" t="s">
        <v>539</v>
      </c>
      <c r="B134" s="226" t="s">
        <v>769</v>
      </c>
      <c r="C134" s="223">
        <v>10.917377</v>
      </c>
      <c r="D134" s="227">
        <v>10.95548</v>
      </c>
      <c r="E134" s="227"/>
      <c r="F134" s="227">
        <v>6.1024000000000002E-2</v>
      </c>
      <c r="G134" s="227">
        <v>-9.9126999999999993E-2</v>
      </c>
      <c r="H134" s="227"/>
      <c r="I134" s="227"/>
      <c r="J134" s="227"/>
      <c r="K134" s="227"/>
      <c r="L134" s="223">
        <v>10.917377</v>
      </c>
      <c r="M134" s="228"/>
      <c r="N134" s="223"/>
      <c r="O134" s="227"/>
      <c r="P134" s="227"/>
      <c r="Q134" s="227"/>
      <c r="R134" s="227"/>
      <c r="S134" s="227"/>
      <c r="T134" s="227"/>
      <c r="U134" s="227"/>
      <c r="V134" s="227"/>
      <c r="W134" s="227"/>
      <c r="X134" s="259"/>
      <c r="Y134" s="260"/>
    </row>
    <row r="135" spans="1:25" ht="12.75" customHeight="1">
      <c r="A135" s="226" t="s">
        <v>541</v>
      </c>
      <c r="B135" s="226" t="s">
        <v>751</v>
      </c>
      <c r="C135" s="223">
        <v>1.924652</v>
      </c>
      <c r="D135" s="227"/>
      <c r="E135" s="227"/>
      <c r="F135" s="227"/>
      <c r="G135" s="227">
        <v>1.924652</v>
      </c>
      <c r="H135" s="227"/>
      <c r="I135" s="227"/>
      <c r="J135" s="227"/>
      <c r="K135" s="227"/>
      <c r="L135" s="223">
        <v>1.924652</v>
      </c>
      <c r="M135" s="228"/>
      <c r="N135" s="223"/>
      <c r="O135" s="227"/>
      <c r="P135" s="227"/>
      <c r="Q135" s="227"/>
      <c r="R135" s="227"/>
      <c r="S135" s="227"/>
      <c r="T135" s="227"/>
      <c r="U135" s="227"/>
      <c r="V135" s="227"/>
      <c r="W135" s="227"/>
      <c r="X135" s="259"/>
      <c r="Y135" s="260"/>
    </row>
    <row r="136" spans="1:25" ht="12.75" customHeight="1">
      <c r="A136" s="226" t="s">
        <v>508</v>
      </c>
      <c r="B136" s="226" t="s">
        <v>523</v>
      </c>
      <c r="C136" s="223">
        <v>247.39793799999998</v>
      </c>
      <c r="D136" s="227">
        <v>63.105680999999997</v>
      </c>
      <c r="E136" s="227">
        <v>4.8853270000000002</v>
      </c>
      <c r="F136" s="227">
        <v>31.520382000000001</v>
      </c>
      <c r="G136" s="227">
        <v>146.47438099999999</v>
      </c>
      <c r="H136" s="227">
        <v>1.412167</v>
      </c>
      <c r="I136" s="227"/>
      <c r="J136" s="227"/>
      <c r="K136" s="227"/>
      <c r="L136" s="223">
        <v>247.39793799999998</v>
      </c>
      <c r="M136" s="228"/>
      <c r="N136" s="223"/>
      <c r="O136" s="227"/>
      <c r="P136" s="227"/>
      <c r="Q136" s="227"/>
      <c r="R136" s="227"/>
      <c r="S136" s="227"/>
      <c r="T136" s="227"/>
      <c r="U136" s="227"/>
      <c r="V136" s="227"/>
      <c r="W136" s="227"/>
      <c r="X136" s="259"/>
      <c r="Y136" s="260"/>
    </row>
    <row r="137" spans="1:25" ht="12.75" customHeight="1">
      <c r="A137" s="226" t="s">
        <v>367</v>
      </c>
      <c r="B137" s="226" t="s">
        <v>576</v>
      </c>
      <c r="C137" s="223">
        <v>247.39793799999998</v>
      </c>
      <c r="D137" s="227">
        <v>63.105680999999997</v>
      </c>
      <c r="E137" s="227">
        <v>4.8853270000000002</v>
      </c>
      <c r="F137" s="227">
        <v>31.520382000000001</v>
      </c>
      <c r="G137" s="227">
        <v>146.47438099999999</v>
      </c>
      <c r="H137" s="227">
        <v>1.412167</v>
      </c>
      <c r="I137" s="227"/>
      <c r="J137" s="227"/>
      <c r="K137" s="227"/>
      <c r="L137" s="223">
        <v>247.39793799999998</v>
      </c>
      <c r="M137" s="228"/>
      <c r="N137" s="223"/>
      <c r="O137" s="227"/>
      <c r="P137" s="227"/>
      <c r="Q137" s="227"/>
      <c r="R137" s="227"/>
      <c r="S137" s="227"/>
      <c r="T137" s="227"/>
      <c r="U137" s="227"/>
      <c r="V137" s="227"/>
      <c r="W137" s="227"/>
      <c r="X137" s="259"/>
      <c r="Y137" s="260"/>
    </row>
    <row r="138" spans="1:25" ht="12.75" customHeight="1">
      <c r="A138" s="226" t="s">
        <v>385</v>
      </c>
      <c r="B138" s="226" t="s">
        <v>579</v>
      </c>
      <c r="C138" s="223"/>
      <c r="D138" s="227"/>
      <c r="E138" s="227"/>
      <c r="F138" s="227"/>
      <c r="G138" s="227"/>
      <c r="H138" s="227"/>
      <c r="I138" s="227"/>
      <c r="J138" s="227"/>
      <c r="K138" s="227"/>
      <c r="L138" s="223"/>
      <c r="M138" s="228"/>
      <c r="N138" s="223"/>
      <c r="O138" s="227"/>
      <c r="P138" s="227"/>
      <c r="Q138" s="227"/>
      <c r="R138" s="227"/>
      <c r="S138" s="227"/>
      <c r="T138" s="227"/>
      <c r="U138" s="227"/>
      <c r="V138" s="227"/>
      <c r="W138" s="227"/>
      <c r="X138" s="259"/>
      <c r="Y138" s="260"/>
    </row>
    <row r="139" spans="1:25" ht="12.75" customHeight="1">
      <c r="A139" s="226" t="s">
        <v>512</v>
      </c>
      <c r="B139" s="226" t="s">
        <v>752</v>
      </c>
      <c r="C139" s="223"/>
      <c r="D139" s="227"/>
      <c r="E139" s="227"/>
      <c r="F139" s="227"/>
      <c r="G139" s="227"/>
      <c r="H139" s="227"/>
      <c r="I139" s="227"/>
      <c r="J139" s="227"/>
      <c r="K139" s="227"/>
      <c r="L139" s="223"/>
      <c r="M139" s="228"/>
      <c r="N139" s="223"/>
      <c r="O139" s="227"/>
      <c r="P139" s="227"/>
      <c r="Q139" s="227"/>
      <c r="R139" s="227"/>
      <c r="S139" s="227"/>
      <c r="T139" s="227"/>
      <c r="U139" s="227"/>
      <c r="V139" s="227"/>
      <c r="W139" s="227"/>
      <c r="X139" s="259"/>
      <c r="Y139" s="260"/>
    </row>
    <row r="140" spans="1:25" ht="12.75" customHeight="1">
      <c r="A140" s="226" t="s">
        <v>524</v>
      </c>
      <c r="B140" s="222" t="s">
        <v>534</v>
      </c>
      <c r="C140" s="223">
        <v>-1486.097</v>
      </c>
      <c r="D140" s="223">
        <v>-330.82100000000003</v>
      </c>
      <c r="E140" s="223">
        <v>-1009.751</v>
      </c>
      <c r="F140" s="223">
        <v>-4.0259999999999998</v>
      </c>
      <c r="G140" s="223">
        <v>-140.82300000000001</v>
      </c>
      <c r="H140" s="223">
        <v>-0.67600000000000005</v>
      </c>
      <c r="I140" s="223"/>
      <c r="J140" s="223">
        <v>-138.72399999999999</v>
      </c>
      <c r="K140" s="223"/>
      <c r="L140" s="223">
        <v>-1624.8209999999999</v>
      </c>
      <c r="M140" s="228"/>
      <c r="N140" s="223">
        <v>-1624.827</v>
      </c>
      <c r="O140" s="227"/>
      <c r="P140" s="223">
        <v>-216.708</v>
      </c>
      <c r="Q140" s="223"/>
      <c r="R140" s="223">
        <v>0.38400000000000001</v>
      </c>
      <c r="S140" s="223">
        <v>0.749</v>
      </c>
      <c r="T140" s="223">
        <v>-12.215</v>
      </c>
      <c r="U140" s="223">
        <v>-1140.1959999999999</v>
      </c>
      <c r="V140" s="223">
        <v>-256.84100000000001</v>
      </c>
      <c r="W140" s="223">
        <v>-1408.1189999999999</v>
      </c>
      <c r="X140" s="261" t="s">
        <v>753</v>
      </c>
      <c r="Y140" s="261" t="s">
        <v>754</v>
      </c>
    </row>
    <row r="141" spans="1:25" ht="12.75" customHeight="1">
      <c r="A141" s="226" t="s">
        <v>546</v>
      </c>
      <c r="B141" s="226" t="s">
        <v>770</v>
      </c>
      <c r="C141" s="223">
        <v>3.3170000000000002</v>
      </c>
      <c r="D141" s="227"/>
      <c r="E141" s="227">
        <v>3.3170000000000002</v>
      </c>
      <c r="F141" s="227"/>
      <c r="G141" s="227"/>
      <c r="H141" s="227"/>
      <c r="I141" s="227"/>
      <c r="J141" s="227">
        <v>0.28199999999999997</v>
      </c>
      <c r="K141" s="227"/>
      <c r="L141" s="223">
        <v>3.5990000000000002</v>
      </c>
      <c r="M141" s="228"/>
      <c r="N141" s="223">
        <v>3.5990000000000002</v>
      </c>
      <c r="O141" s="227"/>
      <c r="P141" s="227">
        <v>3.3170000000000002</v>
      </c>
      <c r="Q141" s="227"/>
      <c r="R141" s="227"/>
      <c r="S141" s="227"/>
      <c r="T141" s="227"/>
      <c r="U141" s="227">
        <v>0.28199999999999997</v>
      </c>
      <c r="V141" s="227"/>
      <c r="W141" s="223">
        <v>0.28199999999999997</v>
      </c>
      <c r="X141" s="259" t="s">
        <v>756</v>
      </c>
      <c r="Y141" s="259" t="s">
        <v>740</v>
      </c>
    </row>
    <row r="142" spans="1:25" ht="12.75" customHeight="1">
      <c r="A142" s="226" t="s">
        <v>548</v>
      </c>
      <c r="B142" s="226" t="s">
        <v>741</v>
      </c>
      <c r="C142" s="223">
        <v>18.169</v>
      </c>
      <c r="D142" s="227">
        <v>1.1499999999999999</v>
      </c>
      <c r="E142" s="227">
        <v>16.707999999999998</v>
      </c>
      <c r="F142" s="227">
        <v>-6.2E-2</v>
      </c>
      <c r="G142" s="227">
        <v>0.36299999999999999</v>
      </c>
      <c r="H142" s="227">
        <v>0.01</v>
      </c>
      <c r="I142" s="227"/>
      <c r="J142" s="227">
        <v>15.911</v>
      </c>
      <c r="K142" s="227"/>
      <c r="L142" s="223">
        <v>34.08</v>
      </c>
      <c r="M142" s="228"/>
      <c r="N142" s="223">
        <v>34.079000000000001</v>
      </c>
      <c r="O142" s="227"/>
      <c r="P142" s="227">
        <v>11.635</v>
      </c>
      <c r="Q142" s="227"/>
      <c r="R142" s="227"/>
      <c r="S142" s="227"/>
      <c r="T142" s="227"/>
      <c r="U142" s="227">
        <v>22.443999999999999</v>
      </c>
      <c r="V142" s="227"/>
      <c r="W142" s="223">
        <v>22.443999999999999</v>
      </c>
      <c r="X142" s="259" t="s">
        <v>757</v>
      </c>
      <c r="Y142" s="259" t="s">
        <v>741</v>
      </c>
    </row>
    <row r="143" spans="1:25" ht="12.75" customHeight="1">
      <c r="A143" s="226" t="s">
        <v>550</v>
      </c>
      <c r="B143" s="226" t="s">
        <v>742</v>
      </c>
      <c r="C143" s="223">
        <v>-58.668999999999997</v>
      </c>
      <c r="D143" s="227">
        <v>-0.88700000000000001</v>
      </c>
      <c r="E143" s="227">
        <v>-53.146000000000001</v>
      </c>
      <c r="F143" s="227">
        <v>-0.56899999999999995</v>
      </c>
      <c r="G143" s="227">
        <v>-4.01</v>
      </c>
      <c r="H143" s="227">
        <v>-5.7000000000000002E-2</v>
      </c>
      <c r="I143" s="227"/>
      <c r="J143" s="227">
        <v>-24.882000000000001</v>
      </c>
      <c r="K143" s="227"/>
      <c r="L143" s="223">
        <v>-83.551000000000002</v>
      </c>
      <c r="M143" s="228"/>
      <c r="N143" s="223">
        <v>-83.55</v>
      </c>
      <c r="O143" s="227"/>
      <c r="P143" s="227">
        <v>-23.899000000000001</v>
      </c>
      <c r="Q143" s="227"/>
      <c r="R143" s="227"/>
      <c r="S143" s="227"/>
      <c r="T143" s="227">
        <v>-12.225</v>
      </c>
      <c r="U143" s="227">
        <v>-28.536000000000001</v>
      </c>
      <c r="V143" s="227">
        <v>-18.89</v>
      </c>
      <c r="W143" s="223">
        <v>-59.651000000000003</v>
      </c>
      <c r="X143" s="259" t="s">
        <v>758</v>
      </c>
      <c r="Y143" s="259" t="s">
        <v>742</v>
      </c>
    </row>
    <row r="144" spans="1:25" ht="12.75" customHeight="1">
      <c r="A144" s="226" t="s">
        <v>552</v>
      </c>
      <c r="B144" s="226" t="s">
        <v>743</v>
      </c>
      <c r="C144" s="223">
        <v>14.417999999999999</v>
      </c>
      <c r="D144" s="227">
        <v>5.7690000000000001</v>
      </c>
      <c r="E144" s="227">
        <v>8.64</v>
      </c>
      <c r="F144" s="227">
        <v>8.9999999999999993E-3</v>
      </c>
      <c r="G144" s="227"/>
      <c r="H144" s="227"/>
      <c r="I144" s="227"/>
      <c r="J144" s="227">
        <v>2.6869999999999998</v>
      </c>
      <c r="K144" s="227"/>
      <c r="L144" s="223">
        <v>17.105</v>
      </c>
      <c r="M144" s="228"/>
      <c r="N144" s="223">
        <v>17.102</v>
      </c>
      <c r="O144" s="227"/>
      <c r="P144" s="227">
        <v>11.56</v>
      </c>
      <c r="Q144" s="227"/>
      <c r="R144" s="227"/>
      <c r="S144" s="227">
        <v>0.749</v>
      </c>
      <c r="T144" s="227"/>
      <c r="U144" s="227">
        <v>1.8360000000000001</v>
      </c>
      <c r="V144" s="227">
        <v>2.9569999999999999</v>
      </c>
      <c r="W144" s="223">
        <v>5.5419999999999998</v>
      </c>
      <c r="X144" s="259" t="s">
        <v>759</v>
      </c>
      <c r="Y144" s="259" t="s">
        <v>743</v>
      </c>
    </row>
    <row r="145" spans="1:25" ht="12.75" customHeight="1">
      <c r="A145" s="226" t="s">
        <v>554</v>
      </c>
      <c r="B145" s="226" t="s">
        <v>760</v>
      </c>
      <c r="C145" s="223">
        <v>-579.59299999999996</v>
      </c>
      <c r="D145" s="227">
        <v>-337.79199999999997</v>
      </c>
      <c r="E145" s="227">
        <v>-161.20599999999999</v>
      </c>
      <c r="F145" s="227">
        <v>-3.3450000000000002</v>
      </c>
      <c r="G145" s="227">
        <v>-76.620999999999995</v>
      </c>
      <c r="H145" s="227">
        <v>-0.629</v>
      </c>
      <c r="I145" s="227"/>
      <c r="J145" s="227">
        <v>-26.678999999999998</v>
      </c>
      <c r="K145" s="227"/>
      <c r="L145" s="223">
        <v>-606.27200000000005</v>
      </c>
      <c r="M145" s="228"/>
      <c r="N145" s="223">
        <v>-606.274</v>
      </c>
      <c r="O145" s="227"/>
      <c r="P145" s="227">
        <v>-162.024</v>
      </c>
      <c r="Q145" s="227"/>
      <c r="R145" s="227">
        <v>0.38400000000000001</v>
      </c>
      <c r="S145" s="227"/>
      <c r="T145" s="227"/>
      <c r="U145" s="227">
        <v>-200.92400000000001</v>
      </c>
      <c r="V145" s="227">
        <v>-243.71</v>
      </c>
      <c r="W145" s="223">
        <v>-444.25</v>
      </c>
      <c r="X145" s="259" t="s">
        <v>761</v>
      </c>
      <c r="Y145" s="259" t="s">
        <v>744</v>
      </c>
    </row>
    <row r="146" spans="1:25" ht="12.75" customHeight="1">
      <c r="A146" s="226" t="s">
        <v>556</v>
      </c>
      <c r="B146" s="226" t="s">
        <v>762</v>
      </c>
      <c r="C146" s="223">
        <v>-60.555</v>
      </c>
      <c r="D146" s="227"/>
      <c r="E146" s="227"/>
      <c r="F146" s="227"/>
      <c r="G146" s="227">
        <v>-60.555</v>
      </c>
      <c r="H146" s="227"/>
      <c r="I146" s="227"/>
      <c r="J146" s="227">
        <v>-0.55700000000000005</v>
      </c>
      <c r="K146" s="227"/>
      <c r="L146" s="223">
        <v>-61.112000000000002</v>
      </c>
      <c r="M146" s="228"/>
      <c r="N146" s="223">
        <v>-61.112000000000002</v>
      </c>
      <c r="O146" s="227"/>
      <c r="P146" s="227"/>
      <c r="Q146" s="227"/>
      <c r="R146" s="227"/>
      <c r="S146" s="227"/>
      <c r="T146" s="227"/>
      <c r="U146" s="227">
        <v>-61.112000000000002</v>
      </c>
      <c r="V146" s="227"/>
      <c r="W146" s="223">
        <v>-61.112000000000002</v>
      </c>
      <c r="X146" s="259" t="s">
        <v>763</v>
      </c>
      <c r="Y146" s="259" t="s">
        <v>745</v>
      </c>
    </row>
    <row r="147" spans="1:25" ht="12.75" customHeight="1">
      <c r="A147" s="226" t="s">
        <v>558</v>
      </c>
      <c r="B147" s="226" t="s">
        <v>746</v>
      </c>
      <c r="C147" s="223">
        <v>-824.12400000000002</v>
      </c>
      <c r="D147" s="227">
        <v>-1E-3</v>
      </c>
      <c r="E147" s="227">
        <v>-824.06399999999996</v>
      </c>
      <c r="F147" s="227">
        <v>-5.8999999999999997E-2</v>
      </c>
      <c r="G147" s="227"/>
      <c r="H147" s="227"/>
      <c r="I147" s="227"/>
      <c r="J147" s="227">
        <v>-108.126</v>
      </c>
      <c r="K147" s="227"/>
      <c r="L147" s="223">
        <v>-932.25</v>
      </c>
      <c r="M147" s="228"/>
      <c r="N147" s="223">
        <v>-932.25099999999998</v>
      </c>
      <c r="O147" s="227"/>
      <c r="P147" s="227">
        <v>-58.237000000000002</v>
      </c>
      <c r="Q147" s="227"/>
      <c r="R147" s="227"/>
      <c r="S147" s="227"/>
      <c r="T147" s="227">
        <v>0.01</v>
      </c>
      <c r="U147" s="227">
        <v>-874.18600000000004</v>
      </c>
      <c r="V147" s="227">
        <v>0.16200000000000001</v>
      </c>
      <c r="W147" s="223">
        <v>-874.01400000000001</v>
      </c>
      <c r="X147" s="259" t="s">
        <v>764</v>
      </c>
      <c r="Y147" s="259" t="s">
        <v>746</v>
      </c>
    </row>
    <row r="148" spans="1:25" ht="12.75" customHeight="1">
      <c r="A148" s="231" t="s">
        <v>560</v>
      </c>
      <c r="B148" s="231" t="s">
        <v>747</v>
      </c>
      <c r="C148" s="229">
        <v>0.94</v>
      </c>
      <c r="D148" s="230">
        <v>0.94</v>
      </c>
      <c r="E148" s="230"/>
      <c r="F148" s="230"/>
      <c r="G148" s="230"/>
      <c r="H148" s="230"/>
      <c r="I148" s="230"/>
      <c r="J148" s="230">
        <v>2.64</v>
      </c>
      <c r="K148" s="230"/>
      <c r="L148" s="229">
        <v>3.58</v>
      </c>
      <c r="M148" s="228"/>
      <c r="N148" s="229">
        <v>3.58</v>
      </c>
      <c r="O148" s="230"/>
      <c r="P148" s="230">
        <v>0.94</v>
      </c>
      <c r="Q148" s="230"/>
      <c r="R148" s="230"/>
      <c r="S148" s="230"/>
      <c r="T148" s="230"/>
      <c r="U148" s="230"/>
      <c r="V148" s="230">
        <v>2.64</v>
      </c>
      <c r="W148" s="229">
        <v>2.64</v>
      </c>
      <c r="X148" s="262" t="s">
        <v>765</v>
      </c>
      <c r="Y148" s="262" t="s">
        <v>747</v>
      </c>
    </row>
    <row r="149" spans="1:25" ht="12.75" customHeight="1">
      <c r="A149" s="263"/>
      <c r="B149" s="263"/>
      <c r="C149" s="223"/>
      <c r="D149" s="227"/>
      <c r="E149" s="227"/>
      <c r="F149" s="227"/>
      <c r="G149" s="227"/>
      <c r="H149" s="227"/>
      <c r="I149" s="227"/>
      <c r="J149" s="227"/>
      <c r="K149" s="227"/>
      <c r="L149" s="223"/>
      <c r="M149" s="228"/>
      <c r="N149" s="223"/>
      <c r="O149" s="227"/>
      <c r="P149" s="227"/>
      <c r="Q149" s="227"/>
      <c r="R149" s="227"/>
      <c r="S149" s="227"/>
      <c r="T149" s="227"/>
      <c r="U149" s="227"/>
      <c r="V149" s="227"/>
      <c r="W149" s="223"/>
      <c r="X149" s="232"/>
      <c r="Y149" s="232"/>
    </row>
    <row r="150" spans="1:25" ht="15.75" customHeight="1">
      <c r="A150" s="251" t="s">
        <v>771</v>
      </c>
      <c r="B150" s="251"/>
      <c r="C150" s="214"/>
      <c r="D150" s="213"/>
      <c r="E150" s="214"/>
      <c r="F150" s="214"/>
      <c r="G150" s="214"/>
      <c r="H150" s="213"/>
      <c r="I150" s="213"/>
      <c r="J150" s="213"/>
      <c r="K150" s="213"/>
      <c r="L150" s="215"/>
      <c r="M150" s="228"/>
      <c r="N150" s="213"/>
      <c r="O150" s="213"/>
      <c r="P150" s="213"/>
      <c r="Q150" s="213"/>
      <c r="R150" s="214"/>
      <c r="S150" s="214"/>
      <c r="T150" s="214"/>
      <c r="U150" s="213"/>
      <c r="V150" s="214"/>
      <c r="W150" s="213"/>
      <c r="X150" s="226"/>
      <c r="Y150" s="215" t="s">
        <v>674</v>
      </c>
    </row>
    <row r="151" spans="1:25" ht="15.75" customHeight="1">
      <c r="A151" s="252"/>
      <c r="B151" s="252"/>
      <c r="C151" s="217" t="s">
        <v>8</v>
      </c>
      <c r="D151" s="217" t="s">
        <v>3</v>
      </c>
      <c r="E151" s="217" t="s">
        <v>4</v>
      </c>
      <c r="F151" s="217" t="s">
        <v>5</v>
      </c>
      <c r="G151" s="217" t="s">
        <v>6</v>
      </c>
      <c r="H151" s="217" t="s">
        <v>7</v>
      </c>
      <c r="I151" s="217"/>
      <c r="J151" s="217" t="s">
        <v>9</v>
      </c>
      <c r="K151" s="217"/>
      <c r="L151" s="217"/>
      <c r="M151" s="228"/>
      <c r="N151" s="217"/>
      <c r="O151" s="217"/>
      <c r="P151" s="217" t="s">
        <v>9</v>
      </c>
      <c r="Q151" s="217"/>
      <c r="R151" s="217" t="s">
        <v>7</v>
      </c>
      <c r="S151" s="217" t="s">
        <v>6</v>
      </c>
      <c r="T151" s="217" t="s">
        <v>5</v>
      </c>
      <c r="U151" s="217" t="s">
        <v>4</v>
      </c>
      <c r="V151" s="217" t="s">
        <v>3</v>
      </c>
      <c r="W151" s="217" t="s">
        <v>8</v>
      </c>
      <c r="X151" s="216"/>
      <c r="Y151" s="218"/>
    </row>
    <row r="152" spans="1:25" ht="40" customHeight="1">
      <c r="A152" s="253" t="s">
        <v>658</v>
      </c>
      <c r="B152" s="253"/>
      <c r="C152" s="220" t="s">
        <v>675</v>
      </c>
      <c r="D152" s="220" t="s">
        <v>12</v>
      </c>
      <c r="E152" s="220" t="s">
        <v>13</v>
      </c>
      <c r="F152" s="220" t="s">
        <v>14</v>
      </c>
      <c r="G152" s="220" t="s">
        <v>15</v>
      </c>
      <c r="H152" s="220" t="s">
        <v>676</v>
      </c>
      <c r="I152" s="220" t="s">
        <v>677</v>
      </c>
      <c r="J152" s="220" t="s">
        <v>18</v>
      </c>
      <c r="K152" s="220" t="s">
        <v>19</v>
      </c>
      <c r="L152" s="220" t="s">
        <v>20</v>
      </c>
      <c r="M152" s="228"/>
      <c r="N152" s="220" t="s">
        <v>20</v>
      </c>
      <c r="O152" s="220" t="s">
        <v>19</v>
      </c>
      <c r="P152" s="220" t="s">
        <v>18</v>
      </c>
      <c r="Q152" s="220" t="s">
        <v>677</v>
      </c>
      <c r="R152" s="220" t="s">
        <v>676</v>
      </c>
      <c r="S152" s="220" t="s">
        <v>15</v>
      </c>
      <c r="T152" s="220" t="s">
        <v>14</v>
      </c>
      <c r="U152" s="220" t="s">
        <v>13</v>
      </c>
      <c r="V152" s="220" t="s">
        <v>12</v>
      </c>
      <c r="W152" s="220" t="s">
        <v>675</v>
      </c>
      <c r="X152" s="219"/>
      <c r="Y152" s="219" t="s">
        <v>657</v>
      </c>
    </row>
    <row r="153" spans="1:25" ht="12.75" customHeight="1">
      <c r="A153" s="263"/>
      <c r="B153" s="263"/>
      <c r="C153" s="223"/>
      <c r="D153" s="227"/>
      <c r="E153" s="227"/>
      <c r="F153" s="227"/>
      <c r="G153" s="227"/>
      <c r="H153" s="227"/>
      <c r="I153" s="227"/>
      <c r="J153" s="227"/>
      <c r="K153" s="227"/>
      <c r="L153" s="223"/>
      <c r="M153" s="228"/>
      <c r="N153" s="223"/>
      <c r="O153" s="227"/>
      <c r="P153" s="227"/>
      <c r="Q153" s="227"/>
      <c r="R153" s="227"/>
      <c r="S153" s="227"/>
      <c r="T153" s="227"/>
      <c r="U153" s="227"/>
      <c r="V153" s="227"/>
      <c r="W153" s="223"/>
      <c r="X153" s="232"/>
      <c r="Y153" s="232"/>
    </row>
    <row r="154" spans="1:25" ht="12.75" customHeight="1">
      <c r="A154" s="254" t="s">
        <v>656</v>
      </c>
      <c r="C154" s="223"/>
      <c r="D154" s="227"/>
      <c r="E154" s="227"/>
      <c r="F154" s="227"/>
      <c r="G154" s="227"/>
      <c r="H154" s="227"/>
      <c r="I154" s="227"/>
      <c r="J154" s="227"/>
      <c r="K154" s="223"/>
      <c r="L154" s="223"/>
      <c r="M154" s="228"/>
      <c r="N154" s="223"/>
      <c r="O154" s="227"/>
      <c r="P154" s="227"/>
      <c r="Q154" s="227"/>
      <c r="R154" s="227"/>
      <c r="S154" s="227"/>
      <c r="T154" s="227"/>
      <c r="U154" s="227"/>
      <c r="V154" s="227"/>
      <c r="W154" s="227"/>
      <c r="X154" s="256" t="s">
        <v>656</v>
      </c>
      <c r="Y154" s="257"/>
    </row>
    <row r="155" spans="1:25" ht="12.75" customHeight="1">
      <c r="A155" s="226" t="s">
        <v>566</v>
      </c>
      <c r="B155" s="261" t="s">
        <v>567</v>
      </c>
      <c r="C155" s="223">
        <v>15474.573637</v>
      </c>
      <c r="D155" s="223">
        <v>4998.609692</v>
      </c>
      <c r="E155" s="223">
        <v>318.42229400000002</v>
      </c>
      <c r="F155" s="223">
        <v>2116.4168280000004</v>
      </c>
      <c r="G155" s="223">
        <v>7968.6655220000002</v>
      </c>
      <c r="H155" s="223">
        <v>72.459301000000011</v>
      </c>
      <c r="I155" s="223"/>
      <c r="J155" s="223"/>
      <c r="K155" s="223"/>
      <c r="L155" s="223">
        <v>15474.573637</v>
      </c>
      <c r="M155" s="228"/>
      <c r="N155" s="223"/>
      <c r="O155" s="227"/>
      <c r="P155" s="227"/>
      <c r="Q155" s="227"/>
      <c r="R155" s="227"/>
      <c r="S155" s="227"/>
      <c r="T155" s="227"/>
      <c r="U155" s="227"/>
      <c r="V155" s="227"/>
      <c r="W155" s="227"/>
      <c r="X155" s="257"/>
      <c r="Y155" s="256"/>
    </row>
    <row r="156" spans="1:25" ht="12.75" customHeight="1">
      <c r="A156" s="226" t="s">
        <v>506</v>
      </c>
      <c r="B156" s="226" t="s">
        <v>522</v>
      </c>
      <c r="C156" s="223">
        <v>8445.0957090000011</v>
      </c>
      <c r="D156" s="227">
        <v>2878.787992</v>
      </c>
      <c r="E156" s="227">
        <v>156.512111</v>
      </c>
      <c r="F156" s="227">
        <v>1249.831588</v>
      </c>
      <c r="G156" s="227">
        <v>4123.1862469999996</v>
      </c>
      <c r="H156" s="227">
        <v>36.777771000000001</v>
      </c>
      <c r="I156" s="227"/>
      <c r="J156" s="227"/>
      <c r="K156" s="227"/>
      <c r="L156" s="223">
        <v>8445.0957090000011</v>
      </c>
      <c r="M156" s="228"/>
      <c r="N156" s="223"/>
      <c r="O156" s="227"/>
      <c r="P156" s="227"/>
      <c r="Q156" s="227"/>
      <c r="R156" s="227"/>
      <c r="S156" s="227"/>
      <c r="T156" s="227"/>
      <c r="U156" s="227"/>
      <c r="V156" s="227"/>
      <c r="W156" s="227"/>
      <c r="X156" s="257"/>
      <c r="Y156" s="256"/>
    </row>
    <row r="157" spans="1:25" ht="12.75" customHeight="1">
      <c r="A157" s="226" t="s">
        <v>294</v>
      </c>
      <c r="B157" s="226" t="s">
        <v>768</v>
      </c>
      <c r="C157" s="223">
        <v>7847.9516130000002</v>
      </c>
      <c r="D157" s="227">
        <v>2464.7579920000003</v>
      </c>
      <c r="E157" s="227">
        <v>156.512111</v>
      </c>
      <c r="F157" s="227">
        <v>1224.9374499999999</v>
      </c>
      <c r="G157" s="227">
        <v>3964.966289</v>
      </c>
      <c r="H157" s="227">
        <v>36.777771000000001</v>
      </c>
      <c r="I157" s="227"/>
      <c r="J157" s="227"/>
      <c r="K157" s="227"/>
      <c r="L157" s="223">
        <v>7847.9516130000002</v>
      </c>
      <c r="M157" s="228"/>
      <c r="N157" s="223"/>
      <c r="O157" s="227"/>
      <c r="P157" s="227"/>
      <c r="Q157" s="227"/>
      <c r="R157" s="227"/>
      <c r="S157" s="227"/>
      <c r="T157" s="227"/>
      <c r="U157" s="227"/>
      <c r="V157" s="227"/>
      <c r="W157" s="227"/>
      <c r="X157" s="257"/>
      <c r="Y157" s="256"/>
    </row>
    <row r="158" spans="1:25" ht="12.75" customHeight="1">
      <c r="A158" s="226" t="s">
        <v>296</v>
      </c>
      <c r="B158" s="226" t="s">
        <v>772</v>
      </c>
      <c r="C158" s="223">
        <v>4629.6393630000002</v>
      </c>
      <c r="D158" s="227">
        <v>731.68876399999999</v>
      </c>
      <c r="E158" s="227">
        <v>46.834313999999999</v>
      </c>
      <c r="F158" s="227">
        <v>65.425993000000005</v>
      </c>
      <c r="G158" s="227">
        <v>3785.6902919999998</v>
      </c>
      <c r="H158" s="227"/>
      <c r="I158" s="227"/>
      <c r="J158" s="227"/>
      <c r="K158" s="227"/>
      <c r="L158" s="223">
        <v>4629.6393630000002</v>
      </c>
      <c r="M158" s="228"/>
      <c r="N158" s="223"/>
      <c r="O158" s="227"/>
      <c r="P158" s="227"/>
      <c r="Q158" s="227"/>
      <c r="R158" s="227"/>
      <c r="S158" s="227"/>
      <c r="T158" s="227"/>
      <c r="U158" s="227"/>
      <c r="V158" s="227"/>
      <c r="W158" s="227"/>
      <c r="X158" s="257"/>
      <c r="Y158" s="256"/>
    </row>
    <row r="159" spans="1:25" ht="12.75" customHeight="1">
      <c r="A159" s="226" t="s">
        <v>298</v>
      </c>
      <c r="B159" s="226" t="s">
        <v>773</v>
      </c>
      <c r="C159" s="223">
        <v>2095.6207260000001</v>
      </c>
      <c r="D159" s="227">
        <v>856.2758</v>
      </c>
      <c r="E159" s="227">
        <v>73.803250000000006</v>
      </c>
      <c r="F159" s="227">
        <v>999.62531300000001</v>
      </c>
      <c r="G159" s="227">
        <v>136.14966000000001</v>
      </c>
      <c r="H159" s="227">
        <v>29.766703</v>
      </c>
      <c r="I159" s="227"/>
      <c r="J159" s="227"/>
      <c r="K159" s="227"/>
      <c r="L159" s="223">
        <v>2095.6207260000001</v>
      </c>
      <c r="M159" s="228"/>
      <c r="N159" s="223"/>
      <c r="O159" s="227"/>
      <c r="P159" s="227"/>
      <c r="Q159" s="227"/>
      <c r="R159" s="227"/>
      <c r="S159" s="227"/>
      <c r="T159" s="227"/>
      <c r="U159" s="227"/>
      <c r="V159" s="227"/>
      <c r="W159" s="227"/>
      <c r="X159" s="257"/>
      <c r="Y159" s="256"/>
    </row>
    <row r="160" spans="1:25" ht="12.75" customHeight="1">
      <c r="A160" s="226" t="s">
        <v>306</v>
      </c>
      <c r="B160" s="226" t="s">
        <v>774</v>
      </c>
      <c r="C160" s="223">
        <v>641.51489300000003</v>
      </c>
      <c r="D160" s="227">
        <v>551.58021600000006</v>
      </c>
      <c r="E160" s="227">
        <v>18.229752000000001</v>
      </c>
      <c r="F160" s="227">
        <v>31.052983000000001</v>
      </c>
      <c r="G160" s="227">
        <v>33.909458000000001</v>
      </c>
      <c r="H160" s="227">
        <v>6.742483</v>
      </c>
      <c r="I160" s="227"/>
      <c r="J160" s="227"/>
      <c r="K160" s="227"/>
      <c r="L160" s="223">
        <v>641.51489300000003</v>
      </c>
      <c r="M160" s="228"/>
      <c r="N160" s="223"/>
      <c r="O160" s="227"/>
      <c r="P160" s="227"/>
      <c r="Q160" s="227"/>
      <c r="R160" s="227"/>
      <c r="S160" s="227"/>
      <c r="T160" s="227"/>
      <c r="U160" s="227"/>
      <c r="V160" s="227"/>
      <c r="W160" s="227"/>
      <c r="X160" s="257"/>
      <c r="Y160" s="256"/>
    </row>
    <row r="161" spans="1:25" ht="12.75" customHeight="1">
      <c r="A161" s="226" t="s">
        <v>314</v>
      </c>
      <c r="B161" s="226" t="s">
        <v>775</v>
      </c>
      <c r="C161" s="223">
        <v>33.658296999999997</v>
      </c>
      <c r="D161" s="227"/>
      <c r="E161" s="227"/>
      <c r="F161" s="227">
        <v>33.658296999999997</v>
      </c>
      <c r="G161" s="227"/>
      <c r="H161" s="227"/>
      <c r="I161" s="227"/>
      <c r="J161" s="227"/>
      <c r="K161" s="227"/>
      <c r="L161" s="223">
        <v>33.658296999999997</v>
      </c>
      <c r="M161" s="228"/>
      <c r="N161" s="223"/>
      <c r="O161" s="227"/>
      <c r="P161" s="227"/>
      <c r="Q161" s="227"/>
      <c r="R161" s="227"/>
      <c r="S161" s="227"/>
      <c r="T161" s="227"/>
      <c r="U161" s="227"/>
      <c r="V161" s="227"/>
      <c r="W161" s="227"/>
      <c r="X161" s="257"/>
      <c r="Y161" s="256"/>
    </row>
    <row r="162" spans="1:25" ht="12.75" customHeight="1">
      <c r="A162" s="226" t="s">
        <v>316</v>
      </c>
      <c r="B162" s="226" t="s">
        <v>776</v>
      </c>
      <c r="C162" s="223">
        <v>22.236717000000002</v>
      </c>
      <c r="D162" s="227">
        <v>16.325489999999999</v>
      </c>
      <c r="E162" s="227"/>
      <c r="F162" s="227"/>
      <c r="G162" s="227">
        <v>5.9112270000000002</v>
      </c>
      <c r="H162" s="227"/>
      <c r="I162" s="227"/>
      <c r="J162" s="227"/>
      <c r="K162" s="227"/>
      <c r="L162" s="223">
        <v>22.236717000000002</v>
      </c>
      <c r="M162" s="228"/>
      <c r="N162" s="223"/>
      <c r="O162" s="227"/>
      <c r="P162" s="227"/>
      <c r="Q162" s="227"/>
      <c r="R162" s="227"/>
      <c r="S162" s="227"/>
      <c r="T162" s="227"/>
      <c r="U162" s="227"/>
      <c r="V162" s="227"/>
      <c r="W162" s="227"/>
      <c r="X162" s="257"/>
      <c r="Y162" s="256"/>
    </row>
    <row r="163" spans="1:25" ht="12.75" customHeight="1">
      <c r="A163" s="226" t="s">
        <v>323</v>
      </c>
      <c r="B163" s="226" t="s">
        <v>777</v>
      </c>
      <c r="C163" s="223">
        <v>425.28161599999999</v>
      </c>
      <c r="D163" s="227">
        <v>308.887721</v>
      </c>
      <c r="E163" s="227">
        <v>17.644794000000001</v>
      </c>
      <c r="F163" s="227">
        <v>95.174863999999999</v>
      </c>
      <c r="G163" s="227">
        <v>3.3056520000000003</v>
      </c>
      <c r="H163" s="227">
        <v>0.26858499999999996</v>
      </c>
      <c r="I163" s="227"/>
      <c r="J163" s="227"/>
      <c r="K163" s="227"/>
      <c r="L163" s="223">
        <v>425.28161599999999</v>
      </c>
      <c r="M163" s="228"/>
      <c r="N163" s="223"/>
      <c r="O163" s="227"/>
      <c r="P163" s="227"/>
      <c r="Q163" s="227"/>
      <c r="R163" s="227"/>
      <c r="S163" s="227"/>
      <c r="T163" s="227"/>
      <c r="U163" s="227"/>
      <c r="V163" s="227"/>
      <c r="W163" s="227"/>
      <c r="X163" s="259"/>
      <c r="Y163" s="260"/>
    </row>
    <row r="164" spans="1:25" ht="12.75" customHeight="1">
      <c r="A164" s="226" t="s">
        <v>539</v>
      </c>
      <c r="B164" s="226" t="s">
        <v>769</v>
      </c>
      <c r="C164" s="223">
        <v>452.76719600000001</v>
      </c>
      <c r="D164" s="227">
        <v>414.03</v>
      </c>
      <c r="E164" s="227"/>
      <c r="F164" s="227">
        <v>24.894137999999998</v>
      </c>
      <c r="G164" s="227">
        <v>13.843058000000001</v>
      </c>
      <c r="H164" s="227"/>
      <c r="I164" s="227"/>
      <c r="J164" s="227"/>
      <c r="K164" s="227"/>
      <c r="L164" s="223">
        <v>452.76719600000001</v>
      </c>
      <c r="M164" s="228"/>
      <c r="N164" s="223"/>
      <c r="O164" s="227"/>
      <c r="P164" s="227"/>
      <c r="Q164" s="227"/>
      <c r="R164" s="227"/>
      <c r="S164" s="227"/>
      <c r="T164" s="227"/>
      <c r="U164" s="227"/>
      <c r="V164" s="227"/>
      <c r="W164" s="227"/>
      <c r="X164" s="259"/>
      <c r="Y164" s="260"/>
    </row>
    <row r="165" spans="1:25" ht="12.75" customHeight="1">
      <c r="A165" s="226" t="s">
        <v>541</v>
      </c>
      <c r="B165" s="226" t="s">
        <v>751</v>
      </c>
      <c r="C165" s="223">
        <v>144.37690000000001</v>
      </c>
      <c r="D165" s="227"/>
      <c r="E165" s="227"/>
      <c r="F165" s="227"/>
      <c r="G165" s="227">
        <v>144.37690000000001</v>
      </c>
      <c r="H165" s="227"/>
      <c r="I165" s="227"/>
      <c r="J165" s="227"/>
      <c r="K165" s="227"/>
      <c r="L165" s="223">
        <v>144.37690000000001</v>
      </c>
      <c r="M165" s="228"/>
      <c r="N165" s="223"/>
      <c r="O165" s="227"/>
      <c r="P165" s="227"/>
      <c r="Q165" s="227"/>
      <c r="R165" s="227"/>
      <c r="S165" s="227"/>
      <c r="T165" s="227"/>
      <c r="U165" s="227"/>
      <c r="V165" s="227"/>
      <c r="W165" s="227"/>
      <c r="X165" s="259"/>
      <c r="Y165" s="260"/>
    </row>
    <row r="166" spans="1:25" ht="12.75" customHeight="1">
      <c r="A166" s="226" t="s">
        <v>508</v>
      </c>
      <c r="B166" s="226" t="s">
        <v>523</v>
      </c>
      <c r="C166" s="223">
        <v>7029.4779280000002</v>
      </c>
      <c r="D166" s="227">
        <v>2119.8217</v>
      </c>
      <c r="E166" s="227">
        <v>161.91018299999999</v>
      </c>
      <c r="F166" s="227">
        <v>866.58524</v>
      </c>
      <c r="G166" s="227">
        <v>3845.4792749999997</v>
      </c>
      <c r="H166" s="227">
        <v>35.681530000000002</v>
      </c>
      <c r="I166" s="227"/>
      <c r="J166" s="227"/>
      <c r="K166" s="227"/>
      <c r="L166" s="223">
        <v>7029.4779280000002</v>
      </c>
      <c r="M166" s="228"/>
      <c r="N166" s="223"/>
      <c r="O166" s="227"/>
      <c r="P166" s="227"/>
      <c r="Q166" s="227"/>
      <c r="R166" s="227"/>
      <c r="S166" s="227"/>
      <c r="T166" s="227"/>
      <c r="U166" s="227"/>
      <c r="V166" s="227"/>
      <c r="W166" s="227"/>
      <c r="X166" s="259"/>
      <c r="Y166" s="260"/>
    </row>
    <row r="167" spans="1:25" ht="12.75" customHeight="1">
      <c r="A167" s="226" t="s">
        <v>367</v>
      </c>
      <c r="B167" s="226" t="s">
        <v>576</v>
      </c>
      <c r="C167" s="223">
        <v>6623.2776359999998</v>
      </c>
      <c r="D167" s="227">
        <v>1758.6287</v>
      </c>
      <c r="E167" s="227">
        <v>129.297359</v>
      </c>
      <c r="F167" s="227">
        <v>866.46593999999993</v>
      </c>
      <c r="G167" s="227">
        <v>3833.204107</v>
      </c>
      <c r="H167" s="227">
        <v>35.681530000000002</v>
      </c>
      <c r="I167" s="227"/>
      <c r="J167" s="227"/>
      <c r="K167" s="227"/>
      <c r="L167" s="223">
        <v>6623.2776359999998</v>
      </c>
      <c r="M167" s="228"/>
      <c r="N167" s="223"/>
      <c r="O167" s="227"/>
      <c r="P167" s="227"/>
      <c r="Q167" s="227"/>
      <c r="R167" s="227"/>
      <c r="S167" s="227"/>
      <c r="T167" s="227"/>
      <c r="U167" s="227"/>
      <c r="V167" s="227"/>
      <c r="W167" s="227"/>
      <c r="X167" s="259"/>
      <c r="Y167" s="260"/>
    </row>
    <row r="168" spans="1:25" ht="12.75" customHeight="1">
      <c r="A168" s="226" t="s">
        <v>369</v>
      </c>
      <c r="B168" s="226" t="s">
        <v>778</v>
      </c>
      <c r="C168" s="223">
        <v>6611.3195740000001</v>
      </c>
      <c r="D168" s="227">
        <v>1758.6287</v>
      </c>
      <c r="E168" s="227">
        <v>129.297359</v>
      </c>
      <c r="F168" s="227">
        <v>854.50787800000001</v>
      </c>
      <c r="G168" s="227">
        <v>3833.204107</v>
      </c>
      <c r="H168" s="227">
        <v>35.681530000000002</v>
      </c>
      <c r="I168" s="227"/>
      <c r="J168" s="227"/>
      <c r="K168" s="227"/>
      <c r="L168" s="223">
        <v>6611.3195740000001</v>
      </c>
      <c r="M168" s="228"/>
      <c r="N168" s="223"/>
      <c r="O168" s="227"/>
      <c r="P168" s="227"/>
      <c r="Q168" s="227"/>
      <c r="R168" s="227"/>
      <c r="S168" s="227"/>
      <c r="T168" s="227"/>
      <c r="U168" s="227"/>
      <c r="V168" s="227"/>
      <c r="W168" s="227"/>
      <c r="X168" s="259"/>
      <c r="Y168" s="260"/>
    </row>
    <row r="169" spans="1:25" ht="12.75" customHeight="1">
      <c r="A169" s="226" t="s">
        <v>779</v>
      </c>
      <c r="B169" s="226" t="s">
        <v>780</v>
      </c>
      <c r="C169" s="223">
        <v>5552.8219730000001</v>
      </c>
      <c r="D169" s="227">
        <v>1255.1336999999999</v>
      </c>
      <c r="E169" s="227">
        <v>129.297359</v>
      </c>
      <c r="F169" s="227">
        <v>751.81137699999999</v>
      </c>
      <c r="G169" s="227">
        <v>3380.8980070000002</v>
      </c>
      <c r="H169" s="227">
        <v>35.681530000000002</v>
      </c>
      <c r="I169" s="227"/>
      <c r="J169" s="227"/>
      <c r="K169" s="227"/>
      <c r="L169" s="223">
        <v>5552.8219730000001</v>
      </c>
      <c r="M169" s="228"/>
      <c r="N169" s="223"/>
      <c r="O169" s="227"/>
      <c r="P169" s="227"/>
      <c r="Q169" s="227"/>
      <c r="R169" s="227"/>
      <c r="S169" s="227"/>
      <c r="T169" s="227"/>
      <c r="U169" s="227"/>
      <c r="V169" s="227"/>
      <c r="W169" s="227"/>
      <c r="X169" s="259"/>
      <c r="Y169" s="260"/>
    </row>
    <row r="170" spans="1:25" ht="12.75" customHeight="1">
      <c r="A170" s="226" t="s">
        <v>781</v>
      </c>
      <c r="B170" s="226" t="s">
        <v>782</v>
      </c>
      <c r="C170" s="223">
        <v>4035.9999279999997</v>
      </c>
      <c r="D170" s="227">
        <v>637.8673</v>
      </c>
      <c r="E170" s="227">
        <v>40.828941</v>
      </c>
      <c r="F170" s="227">
        <v>57.036687000000001</v>
      </c>
      <c r="G170" s="227">
        <v>3300.2669999999998</v>
      </c>
      <c r="H170" s="227"/>
      <c r="I170" s="227"/>
      <c r="J170" s="227"/>
      <c r="K170" s="227"/>
      <c r="L170" s="223">
        <v>4035.9999279999997</v>
      </c>
      <c r="M170" s="228"/>
      <c r="N170" s="223"/>
      <c r="O170" s="227"/>
      <c r="P170" s="227"/>
      <c r="Q170" s="227"/>
      <c r="R170" s="227"/>
      <c r="S170" s="227"/>
      <c r="T170" s="227"/>
      <c r="U170" s="227"/>
      <c r="V170" s="227"/>
      <c r="W170" s="227"/>
      <c r="X170" s="259"/>
      <c r="Y170" s="260"/>
    </row>
    <row r="171" spans="1:25" ht="12.75" customHeight="1">
      <c r="A171" s="226" t="s">
        <v>783</v>
      </c>
      <c r="B171" s="226" t="s">
        <v>784</v>
      </c>
      <c r="C171" s="223">
        <v>1516.8220449999999</v>
      </c>
      <c r="D171" s="227">
        <v>617.26639999999998</v>
      </c>
      <c r="E171" s="227">
        <v>88.468418</v>
      </c>
      <c r="F171" s="227">
        <v>694.77468999999996</v>
      </c>
      <c r="G171" s="227">
        <v>80.631006999999997</v>
      </c>
      <c r="H171" s="227">
        <v>35.681530000000002</v>
      </c>
      <c r="I171" s="227"/>
      <c r="J171" s="227"/>
      <c r="K171" s="227"/>
      <c r="L171" s="223">
        <v>1516.8220449999999</v>
      </c>
      <c r="M171" s="228"/>
      <c r="N171" s="223"/>
      <c r="O171" s="227"/>
      <c r="P171" s="227"/>
      <c r="Q171" s="227"/>
      <c r="R171" s="227"/>
      <c r="S171" s="227"/>
      <c r="T171" s="227"/>
      <c r="U171" s="227"/>
      <c r="V171" s="227"/>
      <c r="W171" s="227"/>
      <c r="X171" s="259"/>
      <c r="Y171" s="260"/>
    </row>
    <row r="172" spans="1:25" ht="12.75" customHeight="1">
      <c r="A172" s="226" t="s">
        <v>785</v>
      </c>
      <c r="B172" s="226" t="s">
        <v>786</v>
      </c>
      <c r="C172" s="223">
        <v>584.60400000000004</v>
      </c>
      <c r="D172" s="227">
        <v>429.1977</v>
      </c>
      <c r="E172" s="227"/>
      <c r="F172" s="227"/>
      <c r="G172" s="227">
        <v>155.40629999999999</v>
      </c>
      <c r="H172" s="227"/>
      <c r="I172" s="227"/>
      <c r="J172" s="227"/>
      <c r="K172" s="227"/>
      <c r="L172" s="223">
        <v>584.60400000000004</v>
      </c>
      <c r="M172" s="228"/>
      <c r="N172" s="223"/>
      <c r="O172" s="227"/>
      <c r="P172" s="227"/>
      <c r="Q172" s="227"/>
      <c r="R172" s="227"/>
      <c r="S172" s="227"/>
      <c r="T172" s="227"/>
      <c r="U172" s="227"/>
      <c r="V172" s="227"/>
      <c r="W172" s="227"/>
      <c r="X172" s="259"/>
      <c r="Y172" s="260"/>
    </row>
    <row r="173" spans="1:25" ht="12.75" customHeight="1">
      <c r="A173" s="226" t="s">
        <v>787</v>
      </c>
      <c r="B173" s="226" t="s">
        <v>788</v>
      </c>
      <c r="C173" s="223">
        <v>473.89360100000005</v>
      </c>
      <c r="D173" s="227">
        <v>74.297300000000007</v>
      </c>
      <c r="E173" s="227"/>
      <c r="F173" s="227">
        <v>102.696501</v>
      </c>
      <c r="G173" s="227">
        <v>296.89979999999997</v>
      </c>
      <c r="H173" s="227"/>
      <c r="I173" s="227"/>
      <c r="J173" s="227"/>
      <c r="K173" s="227"/>
      <c r="L173" s="223">
        <v>473.89360100000005</v>
      </c>
      <c r="M173" s="228"/>
      <c r="N173" s="223"/>
      <c r="O173" s="227"/>
      <c r="P173" s="227"/>
      <c r="Q173" s="227"/>
      <c r="R173" s="227"/>
      <c r="S173" s="227"/>
      <c r="T173" s="227"/>
      <c r="U173" s="227"/>
      <c r="V173" s="227"/>
      <c r="W173" s="227"/>
      <c r="X173" s="259"/>
      <c r="Y173" s="260"/>
    </row>
    <row r="174" spans="1:25" ht="12.75" customHeight="1">
      <c r="A174" s="226" t="s">
        <v>371</v>
      </c>
      <c r="B174" s="226" t="s">
        <v>789</v>
      </c>
      <c r="C174" s="223">
        <v>0.814442</v>
      </c>
      <c r="D174" s="227"/>
      <c r="E174" s="227"/>
      <c r="F174" s="227">
        <v>0.814442</v>
      </c>
      <c r="G174" s="227"/>
      <c r="H174" s="227"/>
      <c r="I174" s="227"/>
      <c r="J174" s="227"/>
      <c r="K174" s="227"/>
      <c r="L174" s="223">
        <v>0.814442</v>
      </c>
      <c r="M174" s="228"/>
      <c r="N174" s="223"/>
      <c r="O174" s="227"/>
      <c r="P174" s="227"/>
      <c r="Q174" s="227"/>
      <c r="R174" s="227"/>
      <c r="S174" s="227"/>
      <c r="T174" s="227"/>
      <c r="U174" s="227"/>
      <c r="V174" s="227"/>
      <c r="W174" s="227"/>
      <c r="X174" s="259"/>
      <c r="Y174" s="260"/>
    </row>
    <row r="175" spans="1:25" ht="12.75" customHeight="1">
      <c r="A175" s="226" t="s">
        <v>375</v>
      </c>
      <c r="B175" s="226" t="s">
        <v>790</v>
      </c>
      <c r="C175" s="223">
        <v>11.14362</v>
      </c>
      <c r="D175" s="227"/>
      <c r="E175" s="227"/>
      <c r="F175" s="227">
        <v>11.14362</v>
      </c>
      <c r="G175" s="227"/>
      <c r="H175" s="227"/>
      <c r="I175" s="227"/>
      <c r="J175" s="227"/>
      <c r="K175" s="227"/>
      <c r="L175" s="223">
        <v>11.14362</v>
      </c>
      <c r="M175" s="228"/>
      <c r="N175" s="223"/>
      <c r="O175" s="227"/>
      <c r="P175" s="227"/>
      <c r="Q175" s="227"/>
      <c r="R175" s="227"/>
      <c r="S175" s="227"/>
      <c r="T175" s="227"/>
      <c r="U175" s="227"/>
      <c r="V175" s="227"/>
      <c r="W175" s="227"/>
      <c r="X175" s="259"/>
      <c r="Y175" s="260"/>
    </row>
    <row r="176" spans="1:25" ht="12.75" customHeight="1">
      <c r="A176" s="226" t="s">
        <v>385</v>
      </c>
      <c r="B176" s="226" t="s">
        <v>579</v>
      </c>
      <c r="C176" s="223">
        <v>0.35520000000000002</v>
      </c>
      <c r="D176" s="227">
        <v>0.2359</v>
      </c>
      <c r="E176" s="227"/>
      <c r="F176" s="227">
        <v>0.1193</v>
      </c>
      <c r="G176" s="227"/>
      <c r="H176" s="227"/>
      <c r="I176" s="227"/>
      <c r="J176" s="227"/>
      <c r="K176" s="227"/>
      <c r="L176" s="223">
        <v>0.35520000000000002</v>
      </c>
      <c r="M176" s="228"/>
      <c r="N176" s="223"/>
      <c r="O176" s="227"/>
      <c r="P176" s="227"/>
      <c r="Q176" s="227"/>
      <c r="R176" s="227"/>
      <c r="S176" s="227"/>
      <c r="T176" s="227"/>
      <c r="U176" s="227"/>
      <c r="V176" s="227"/>
      <c r="W176" s="227"/>
      <c r="X176" s="259"/>
      <c r="Y176" s="260"/>
    </row>
    <row r="177" spans="1:25" ht="12.75" customHeight="1">
      <c r="A177" s="226" t="s">
        <v>512</v>
      </c>
      <c r="B177" s="226" t="s">
        <v>752</v>
      </c>
      <c r="C177" s="223">
        <v>405.84509200000002</v>
      </c>
      <c r="D177" s="227">
        <v>360.95709999999997</v>
      </c>
      <c r="E177" s="227">
        <v>32.612824000000003</v>
      </c>
      <c r="F177" s="227"/>
      <c r="G177" s="227">
        <v>12.275167999999999</v>
      </c>
      <c r="H177" s="227"/>
      <c r="I177" s="227"/>
      <c r="J177" s="227"/>
      <c r="K177" s="227"/>
      <c r="L177" s="223">
        <v>405.84509200000002</v>
      </c>
      <c r="M177" s="228"/>
      <c r="N177" s="223"/>
      <c r="O177" s="227"/>
      <c r="P177" s="227"/>
      <c r="Q177" s="227"/>
      <c r="R177" s="227"/>
      <c r="S177" s="227"/>
      <c r="T177" s="227"/>
      <c r="U177" s="227"/>
      <c r="V177" s="227"/>
      <c r="W177" s="227"/>
      <c r="X177" s="259"/>
      <c r="Y177" s="260"/>
    </row>
    <row r="178" spans="1:25" ht="12.75" customHeight="1">
      <c r="A178" s="226" t="s">
        <v>524</v>
      </c>
      <c r="B178" s="222" t="s">
        <v>534</v>
      </c>
      <c r="C178" s="223">
        <v>31592.478999999999</v>
      </c>
      <c r="D178" s="223">
        <v>9546.3089999999993</v>
      </c>
      <c r="E178" s="223">
        <v>15291.97</v>
      </c>
      <c r="F178" s="223">
        <v>1379.058</v>
      </c>
      <c r="G178" s="223">
        <v>5290.1570000000002</v>
      </c>
      <c r="H178" s="223">
        <v>84.984999999999999</v>
      </c>
      <c r="I178" s="223"/>
      <c r="J178" s="223">
        <v>7495.8140000000003</v>
      </c>
      <c r="K178" s="223"/>
      <c r="L178" s="223">
        <v>39088.292999999998</v>
      </c>
      <c r="M178" s="228"/>
      <c r="N178" s="223">
        <v>39088.292999999998</v>
      </c>
      <c r="O178" s="223"/>
      <c r="P178" s="223">
        <v>7503.3119999999999</v>
      </c>
      <c r="Q178" s="223"/>
      <c r="R178" s="223">
        <v>29.399000000000001</v>
      </c>
      <c r="S178" s="223">
        <v>1651.4639999999999</v>
      </c>
      <c r="T178" s="223">
        <v>3192.4670000000001</v>
      </c>
      <c r="U178" s="223">
        <v>14888.245000000001</v>
      </c>
      <c r="V178" s="223">
        <v>11823.406000000001</v>
      </c>
      <c r="W178" s="223">
        <v>31584.981</v>
      </c>
      <c r="X178" s="261" t="s">
        <v>753</v>
      </c>
      <c r="Y178" s="261" t="s">
        <v>791</v>
      </c>
    </row>
    <row r="179" spans="1:25" ht="12.75" customHeight="1">
      <c r="A179" s="226" t="s">
        <v>546</v>
      </c>
      <c r="B179" s="226" t="s">
        <v>755</v>
      </c>
      <c r="C179" s="223">
        <v>99.004000000000005</v>
      </c>
      <c r="D179" s="227"/>
      <c r="E179" s="227">
        <v>99.004000000000005</v>
      </c>
      <c r="F179" s="227"/>
      <c r="G179" s="227"/>
      <c r="H179" s="227"/>
      <c r="I179" s="227"/>
      <c r="J179" s="227">
        <v>12.317</v>
      </c>
      <c r="K179" s="227"/>
      <c r="L179" s="223">
        <v>111.321</v>
      </c>
      <c r="M179" s="228"/>
      <c r="N179" s="223">
        <v>111.321</v>
      </c>
      <c r="O179" s="227"/>
      <c r="P179" s="227">
        <v>99.004000000000005</v>
      </c>
      <c r="Q179" s="227"/>
      <c r="R179" s="227"/>
      <c r="S179" s="227"/>
      <c r="T179" s="227"/>
      <c r="U179" s="227">
        <v>12.317</v>
      </c>
      <c r="V179" s="227"/>
      <c r="W179" s="223">
        <v>12.317</v>
      </c>
      <c r="X179" s="259" t="s">
        <v>756</v>
      </c>
      <c r="Y179" s="259" t="s">
        <v>755</v>
      </c>
    </row>
    <row r="180" spans="1:25" ht="12.75" customHeight="1">
      <c r="A180" s="226" t="s">
        <v>548</v>
      </c>
      <c r="B180" s="226" t="s">
        <v>741</v>
      </c>
      <c r="C180" s="223">
        <v>6325.1750000000002</v>
      </c>
      <c r="D180" s="227">
        <v>650.29</v>
      </c>
      <c r="E180" s="227">
        <v>3955.9029999999998</v>
      </c>
      <c r="F180" s="227">
        <v>159.96700000000001</v>
      </c>
      <c r="G180" s="227">
        <v>1488.2270000000001</v>
      </c>
      <c r="H180" s="227">
        <v>70.787999999999997</v>
      </c>
      <c r="I180" s="227"/>
      <c r="J180" s="227">
        <v>2156.1860000000001</v>
      </c>
      <c r="K180" s="227"/>
      <c r="L180" s="223">
        <v>8481.3610000000008</v>
      </c>
      <c r="M180" s="228"/>
      <c r="N180" s="223">
        <v>8481.36</v>
      </c>
      <c r="O180" s="227"/>
      <c r="P180" s="227">
        <v>1492.454</v>
      </c>
      <c r="Q180" s="227"/>
      <c r="R180" s="227"/>
      <c r="S180" s="227"/>
      <c r="T180" s="227">
        <v>130.833</v>
      </c>
      <c r="U180" s="227">
        <v>6858.0730000000003</v>
      </c>
      <c r="V180" s="227"/>
      <c r="W180" s="223">
        <v>6988.9059999999999</v>
      </c>
      <c r="X180" s="259" t="s">
        <v>757</v>
      </c>
      <c r="Y180" s="259" t="s">
        <v>741</v>
      </c>
    </row>
    <row r="181" spans="1:25" ht="12.75" customHeight="1">
      <c r="A181" s="226" t="s">
        <v>550</v>
      </c>
      <c r="B181" s="226" t="s">
        <v>742</v>
      </c>
      <c r="C181" s="223">
        <v>3838.5740000000001</v>
      </c>
      <c r="D181" s="227">
        <v>62.917999999999999</v>
      </c>
      <c r="E181" s="227">
        <v>3675.7339999999999</v>
      </c>
      <c r="F181" s="227">
        <v>53.905000000000001</v>
      </c>
      <c r="G181" s="227">
        <v>43.972999999999999</v>
      </c>
      <c r="H181" s="227">
        <v>2.044</v>
      </c>
      <c r="I181" s="227"/>
      <c r="J181" s="227">
        <v>2280.7190000000001</v>
      </c>
      <c r="K181" s="227"/>
      <c r="L181" s="223">
        <v>6119.2929999999997</v>
      </c>
      <c r="M181" s="228"/>
      <c r="N181" s="223">
        <v>6119.2929999999997</v>
      </c>
      <c r="O181" s="227"/>
      <c r="P181" s="227">
        <v>1708.8969999999999</v>
      </c>
      <c r="Q181" s="227"/>
      <c r="R181" s="227"/>
      <c r="S181" s="227"/>
      <c r="T181" s="227">
        <v>2276.1930000000002</v>
      </c>
      <c r="U181" s="227">
        <v>1522.297</v>
      </c>
      <c r="V181" s="227">
        <v>611.90599999999995</v>
      </c>
      <c r="W181" s="223">
        <v>4410.3959999999997</v>
      </c>
      <c r="X181" s="259" t="s">
        <v>758</v>
      </c>
      <c r="Y181" s="259" t="s">
        <v>742</v>
      </c>
    </row>
    <row r="182" spans="1:25" ht="12.75" customHeight="1">
      <c r="A182" s="226" t="s">
        <v>552</v>
      </c>
      <c r="B182" s="226" t="s">
        <v>743</v>
      </c>
      <c r="C182" s="223">
        <v>5529.9589999999998</v>
      </c>
      <c r="D182" s="227">
        <v>1890.549</v>
      </c>
      <c r="E182" s="227">
        <v>3526.7420000000002</v>
      </c>
      <c r="F182" s="227">
        <v>102.13</v>
      </c>
      <c r="G182" s="227">
        <v>10.538</v>
      </c>
      <c r="H182" s="227"/>
      <c r="I182" s="227"/>
      <c r="J182" s="227">
        <v>527.78499999999997</v>
      </c>
      <c r="K182" s="227"/>
      <c r="L182" s="223">
        <v>6057.7439999999997</v>
      </c>
      <c r="M182" s="228"/>
      <c r="N182" s="223">
        <v>6057.7430000000004</v>
      </c>
      <c r="O182" s="227"/>
      <c r="P182" s="227">
        <v>852.01499999999999</v>
      </c>
      <c r="Q182" s="227"/>
      <c r="R182" s="227">
        <v>19.298999999999999</v>
      </c>
      <c r="S182" s="227">
        <v>1392.492</v>
      </c>
      <c r="T182" s="227">
        <v>303.16399999999999</v>
      </c>
      <c r="U182" s="227">
        <v>513.26</v>
      </c>
      <c r="V182" s="227">
        <v>2977.5129999999999</v>
      </c>
      <c r="W182" s="223">
        <v>5205.7280000000001</v>
      </c>
      <c r="X182" s="259" t="s">
        <v>759</v>
      </c>
      <c r="Y182" s="259" t="s">
        <v>743</v>
      </c>
    </row>
    <row r="183" spans="1:25" ht="12.75" customHeight="1">
      <c r="A183" s="226" t="s">
        <v>554</v>
      </c>
      <c r="B183" s="226" t="s">
        <v>760</v>
      </c>
      <c r="C183" s="223">
        <v>10222.870999999999</v>
      </c>
      <c r="D183" s="227">
        <v>5571.0630000000001</v>
      </c>
      <c r="E183" s="227">
        <v>2601.0839999999998</v>
      </c>
      <c r="F183" s="227">
        <v>624.79300000000001</v>
      </c>
      <c r="G183" s="227">
        <v>1414.3140000000001</v>
      </c>
      <c r="H183" s="227">
        <v>11.617000000000001</v>
      </c>
      <c r="I183" s="227"/>
      <c r="J183" s="227">
        <v>1769.155</v>
      </c>
      <c r="K183" s="227"/>
      <c r="L183" s="223">
        <v>11992.026</v>
      </c>
      <c r="N183" s="223">
        <v>11992.028</v>
      </c>
      <c r="O183" s="227"/>
      <c r="P183" s="227">
        <v>2279.1529999999998</v>
      </c>
      <c r="Q183" s="227"/>
      <c r="R183" s="227">
        <v>10.1</v>
      </c>
      <c r="S183" s="227"/>
      <c r="T183" s="227">
        <v>58.293999999999997</v>
      </c>
      <c r="U183" s="227">
        <v>2420.66</v>
      </c>
      <c r="V183" s="227">
        <v>7223.8209999999999</v>
      </c>
      <c r="W183" s="223">
        <v>9712.875</v>
      </c>
      <c r="X183" s="259" t="s">
        <v>761</v>
      </c>
      <c r="Y183" s="259" t="s">
        <v>760</v>
      </c>
    </row>
    <row r="184" spans="1:25" ht="12.75" customHeight="1">
      <c r="A184" s="226" t="s">
        <v>556</v>
      </c>
      <c r="B184" s="226" t="s">
        <v>762</v>
      </c>
      <c r="C184" s="223">
        <v>2173.1619999999998</v>
      </c>
      <c r="D184" s="227">
        <v>41.524999999999999</v>
      </c>
      <c r="E184" s="227">
        <v>125.86799999999999</v>
      </c>
      <c r="F184" s="227">
        <v>4.9870000000000001</v>
      </c>
      <c r="G184" s="227">
        <v>2000.7</v>
      </c>
      <c r="H184" s="227">
        <v>8.2000000000000003E-2</v>
      </c>
      <c r="I184" s="227"/>
      <c r="J184" s="227">
        <v>22.343</v>
      </c>
      <c r="K184" s="227"/>
      <c r="L184" s="223">
        <v>2195.5050000000001</v>
      </c>
      <c r="N184" s="223">
        <v>2195.5050000000001</v>
      </c>
      <c r="O184" s="227"/>
      <c r="P184" s="227"/>
      <c r="Q184" s="227"/>
      <c r="R184" s="227"/>
      <c r="S184" s="227"/>
      <c r="T184" s="227">
        <v>0.24399999999999999</v>
      </c>
      <c r="U184" s="227">
        <v>2195.261</v>
      </c>
      <c r="V184" s="227"/>
      <c r="W184" s="223">
        <v>2195.5050000000001</v>
      </c>
      <c r="X184" s="259" t="s">
        <v>763</v>
      </c>
      <c r="Y184" s="259" t="s">
        <v>762</v>
      </c>
    </row>
    <row r="185" spans="1:25" ht="12.75" customHeight="1">
      <c r="A185" s="226" t="s">
        <v>558</v>
      </c>
      <c r="B185" s="226" t="s">
        <v>746</v>
      </c>
      <c r="C185" s="223">
        <v>614.56700000000001</v>
      </c>
      <c r="D185" s="227"/>
      <c r="E185" s="227">
        <v>606.66300000000001</v>
      </c>
      <c r="F185" s="227">
        <v>7.9039999999999999</v>
      </c>
      <c r="G185" s="227"/>
      <c r="H185" s="227"/>
      <c r="I185" s="227"/>
      <c r="J185" s="227">
        <v>506.19499999999999</v>
      </c>
      <c r="K185" s="227"/>
      <c r="L185" s="223">
        <v>1120.7619999999999</v>
      </c>
      <c r="N185" s="223">
        <v>1120.761</v>
      </c>
      <c r="O185" s="227"/>
      <c r="P185" s="227">
        <v>482.39</v>
      </c>
      <c r="Q185" s="227"/>
      <c r="R185" s="227"/>
      <c r="S185" s="227"/>
      <c r="T185" s="227">
        <v>11.021000000000001</v>
      </c>
      <c r="U185" s="227">
        <v>627.18799999999999</v>
      </c>
      <c r="V185" s="227">
        <v>0.16200000000000001</v>
      </c>
      <c r="W185" s="223">
        <v>638.37099999999998</v>
      </c>
      <c r="X185" s="259" t="s">
        <v>764</v>
      </c>
      <c r="Y185" s="259" t="s">
        <v>746</v>
      </c>
    </row>
    <row r="186" spans="1:25" ht="12.75" customHeight="1">
      <c r="A186" s="226" t="s">
        <v>560</v>
      </c>
      <c r="B186" s="226" t="s">
        <v>747</v>
      </c>
      <c r="C186" s="223">
        <v>2789.1669999999999</v>
      </c>
      <c r="D186" s="227">
        <v>1329.9639999999999</v>
      </c>
      <c r="E186" s="227">
        <v>700.97199999999998</v>
      </c>
      <c r="F186" s="227">
        <v>425.37200000000001</v>
      </c>
      <c r="G186" s="227">
        <v>332.40499999999997</v>
      </c>
      <c r="H186" s="227">
        <v>0.45400000000000001</v>
      </c>
      <c r="I186" s="227"/>
      <c r="J186" s="227">
        <v>221.114</v>
      </c>
      <c r="K186" s="227"/>
      <c r="L186" s="223">
        <v>3010.2809999999999</v>
      </c>
      <c r="N186" s="223">
        <v>3010.2820000000002</v>
      </c>
      <c r="O186" s="227"/>
      <c r="P186" s="227">
        <v>589.399</v>
      </c>
      <c r="Q186" s="227"/>
      <c r="R186" s="227"/>
      <c r="S186" s="227">
        <v>258.97199999999998</v>
      </c>
      <c r="T186" s="227">
        <v>412.71800000000002</v>
      </c>
      <c r="U186" s="227">
        <v>739.18899999999996</v>
      </c>
      <c r="V186" s="227">
        <v>1010.004</v>
      </c>
      <c r="W186" s="223">
        <v>2420.8829999999998</v>
      </c>
      <c r="X186" s="259" t="s">
        <v>765</v>
      </c>
      <c r="Y186" s="259" t="s">
        <v>747</v>
      </c>
    </row>
    <row r="187" spans="1:25" ht="12.75" customHeight="1">
      <c r="A187" s="226"/>
      <c r="C187" s="223"/>
      <c r="D187" s="227"/>
      <c r="E187" s="227"/>
      <c r="F187" s="227"/>
      <c r="G187" s="227"/>
      <c r="H187" s="227"/>
      <c r="I187" s="227"/>
      <c r="J187" s="227"/>
      <c r="K187" s="227"/>
      <c r="L187" s="223"/>
      <c r="N187" s="223">
        <v>15474.573637000001</v>
      </c>
      <c r="O187" s="223"/>
      <c r="P187" s="223">
        <v>-7.4979999999995925</v>
      </c>
      <c r="Q187" s="223"/>
      <c r="R187" s="223">
        <v>128.04530099999999</v>
      </c>
      <c r="S187" s="223">
        <v>11607.358522</v>
      </c>
      <c r="T187" s="223">
        <v>303.00782800000025</v>
      </c>
      <c r="U187" s="223">
        <v>722.14729399999851</v>
      </c>
      <c r="V187" s="223">
        <v>2721.5126919999984</v>
      </c>
      <c r="W187" s="223">
        <v>15482.071637000001</v>
      </c>
      <c r="X187" s="261" t="s">
        <v>645</v>
      </c>
      <c r="Y187" s="261" t="s">
        <v>792</v>
      </c>
    </row>
    <row r="188" spans="1:25" ht="12.75" customHeight="1">
      <c r="A188" s="226"/>
      <c r="C188" s="223"/>
      <c r="D188" s="227"/>
      <c r="E188" s="227"/>
      <c r="F188" s="227"/>
      <c r="G188" s="227"/>
      <c r="H188" s="227"/>
      <c r="I188" s="227"/>
      <c r="J188" s="227"/>
      <c r="K188" s="227"/>
      <c r="L188" s="223"/>
      <c r="N188" s="223">
        <v>27466.601637</v>
      </c>
      <c r="O188" s="223"/>
      <c r="P188" s="223">
        <v>2271.6550000000002</v>
      </c>
      <c r="Q188" s="223"/>
      <c r="R188" s="223">
        <v>138.14530099999999</v>
      </c>
      <c r="S188" s="223">
        <v>11607.358522</v>
      </c>
      <c r="T188" s="223">
        <v>361.30182800000023</v>
      </c>
      <c r="U188" s="223">
        <v>3142.8072939999984</v>
      </c>
      <c r="V188" s="223">
        <v>9945.3336919999983</v>
      </c>
      <c r="W188" s="223">
        <v>25194.946637000001</v>
      </c>
      <c r="X188" s="261" t="s">
        <v>793</v>
      </c>
      <c r="Y188" s="261" t="s">
        <v>794</v>
      </c>
    </row>
    <row r="189" spans="1:25" ht="12.75" customHeight="1">
      <c r="A189" s="264"/>
      <c r="B189" s="265" t="s">
        <v>795</v>
      </c>
      <c r="C189" s="229">
        <v>47067.052637000001</v>
      </c>
      <c r="D189" s="229">
        <v>14544.918691999999</v>
      </c>
      <c r="E189" s="229">
        <v>15610.392293999999</v>
      </c>
      <c r="F189" s="229">
        <v>3495.4748280000003</v>
      </c>
      <c r="G189" s="229">
        <v>13258.822522</v>
      </c>
      <c r="H189" s="229">
        <v>157.444301</v>
      </c>
      <c r="I189" s="229"/>
      <c r="J189" s="229">
        <v>7495.8140000000003</v>
      </c>
      <c r="K189" s="229"/>
      <c r="L189" s="229">
        <v>54562.866636999999</v>
      </c>
      <c r="N189" s="229">
        <v>54562.866636999999</v>
      </c>
      <c r="O189" s="229"/>
      <c r="P189" s="229">
        <v>7495.8140000000003</v>
      </c>
      <c r="Q189" s="229"/>
      <c r="R189" s="229">
        <v>157.444301</v>
      </c>
      <c r="S189" s="229">
        <v>13258.822522</v>
      </c>
      <c r="T189" s="229">
        <v>3495.4748280000003</v>
      </c>
      <c r="U189" s="229">
        <v>15610.392293999999</v>
      </c>
      <c r="V189" s="229">
        <v>14544.918691999999</v>
      </c>
      <c r="W189" s="229">
        <v>47067.052637000001</v>
      </c>
      <c r="X189" s="262"/>
      <c r="Y189" s="266" t="s">
        <v>796</v>
      </c>
    </row>
    <row r="190" spans="1:25" ht="12.75" customHeight="1"/>
    <row r="191" spans="1:25" ht="12.75" customHeight="1">
      <c r="B191" s="226" t="s">
        <v>797</v>
      </c>
    </row>
    <row r="192" spans="1:25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</sheetData>
  <pageMargins left="0" right="0" top="0" bottom="0" header="0" footer="0.19685039370078741"/>
  <pageSetup paperSize="8" scale="46" orientation="portrait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Button 1">
              <controlPr defaultSize="0" print="0" autoFill="0" autoPict="0" macro="[1]!Feuil6.Macro2">
                <anchor moveWithCells="1">
                  <from>
                    <xdr:col>8</xdr:col>
                    <xdr:colOff>457200</xdr:colOff>
                    <xdr:row>0</xdr:row>
                    <xdr:rowOff>63500</xdr:rowOff>
                  </from>
                  <to>
                    <xdr:col>9</xdr:col>
                    <xdr:colOff>622300</xdr:colOff>
                    <xdr:row>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Button 2">
              <controlPr defaultSize="0" print="0" autoFill="0" autoPict="0" macro="[1]!Feuil6.Macro3">
                <anchor moveWithCells="1">
                  <from>
                    <xdr:col>9</xdr:col>
                    <xdr:colOff>723900</xdr:colOff>
                    <xdr:row>0</xdr:row>
                    <xdr:rowOff>63500</xdr:rowOff>
                  </from>
                  <to>
                    <xdr:col>11</xdr:col>
                    <xdr:colOff>584200</xdr:colOff>
                    <xdr:row>4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9B39A-31CD-C746-828B-067BD69A074B}">
  <dimension ref="A1:C14"/>
  <sheetViews>
    <sheetView workbookViewId="0"/>
  </sheetViews>
  <sheetFormatPr baseColWidth="10" defaultRowHeight="16"/>
  <cols>
    <col min="1" max="1" width="25.83203125" bestFit="1" customWidth="1"/>
    <col min="2" max="2" width="50" bestFit="1" customWidth="1"/>
    <col min="3" max="3" width="4.83203125" bestFit="1" customWidth="1"/>
  </cols>
  <sheetData>
    <row r="1" spans="1:3">
      <c r="B1" t="s">
        <v>818</v>
      </c>
      <c r="C1" s="267">
        <f>C2+C9</f>
        <v>331</v>
      </c>
    </row>
    <row r="2" spans="1:3">
      <c r="A2" t="s">
        <v>798</v>
      </c>
      <c r="B2" s="211" t="s">
        <v>806</v>
      </c>
      <c r="C2" s="267">
        <f>C3+C6</f>
        <v>159</v>
      </c>
    </row>
    <row r="3" spans="1:3">
      <c r="A3" s="273"/>
      <c r="B3" s="268" t="s">
        <v>807</v>
      </c>
      <c r="C3" s="274">
        <f>C4+C5</f>
        <v>0</v>
      </c>
    </row>
    <row r="4" spans="1:3">
      <c r="A4" s="273" t="s">
        <v>799</v>
      </c>
      <c r="B4" s="269" t="s">
        <v>808</v>
      </c>
      <c r="C4" s="274">
        <f>'Combined Balance Sheets'!H6</f>
        <v>0</v>
      </c>
    </row>
    <row r="5" spans="1:3">
      <c r="A5" s="273" t="s">
        <v>800</v>
      </c>
      <c r="B5" s="269" t="s">
        <v>809</v>
      </c>
      <c r="C5" s="274">
        <f>'Combined Balance Sheets'!H18</f>
        <v>0</v>
      </c>
    </row>
    <row r="6" spans="1:3">
      <c r="A6" s="273"/>
      <c r="B6" s="268" t="s">
        <v>810</v>
      </c>
      <c r="C6" s="274">
        <f>C7+C8</f>
        <v>159</v>
      </c>
    </row>
    <row r="7" spans="1:3">
      <c r="A7" s="273" t="s">
        <v>801</v>
      </c>
      <c r="B7" s="269" t="s">
        <v>811</v>
      </c>
      <c r="C7" s="274">
        <f>'Combined Balance Sheets'!H20</f>
        <v>0</v>
      </c>
    </row>
    <row r="8" spans="1:3">
      <c r="A8" s="273"/>
      <c r="B8" s="269" t="s">
        <v>812</v>
      </c>
      <c r="C8" s="274">
        <f>'Combined Balance Sheets'!H7+'Combined Balance Sheets'!H8+'Combined Balance Sheets'!H9+'Combined Balance Sheets'!H10+'Combined Balance Sheets'!H11+'Combined Balance Sheets'!H12+'Combined Balance Sheets'!H13+'Combined Balance Sheets'!H19+'Combined Balance Sheets'!H21+'Combined Balance Sheets'!H22+'Combined Balance Sheets'!H23</f>
        <v>159</v>
      </c>
    </row>
    <row r="9" spans="1:3">
      <c r="A9" t="s">
        <v>802</v>
      </c>
      <c r="B9" s="211" t="s">
        <v>813</v>
      </c>
      <c r="C9" s="267">
        <f>C10+C11+C12</f>
        <v>172</v>
      </c>
    </row>
    <row r="10" spans="1:3">
      <c r="A10" s="273" t="s">
        <v>803</v>
      </c>
      <c r="B10" s="268" t="s">
        <v>814</v>
      </c>
      <c r="C10" s="274">
        <f>'Combined Balance Sheets'!H28+'Combined Balance Sheets'!H29+'Combined Balance Sheets'!H30+'Combined Balance Sheets'!H33+'Combined Balance Sheets'!H34</f>
        <v>146</v>
      </c>
    </row>
    <row r="11" spans="1:3">
      <c r="A11" s="273" t="s">
        <v>804</v>
      </c>
      <c r="B11" s="268" t="s">
        <v>815</v>
      </c>
      <c r="C11" s="275" t="str">
        <f>'Combined Balance Sheets'!H31</f>
        <v>22</v>
      </c>
    </row>
    <row r="12" spans="1:3">
      <c r="A12" s="273" t="s">
        <v>805</v>
      </c>
      <c r="B12" s="268" t="s">
        <v>816</v>
      </c>
      <c r="C12" s="275" t="str">
        <f>'Combined Balance Sheets'!H32</f>
        <v>4</v>
      </c>
    </row>
    <row r="13" spans="1:3">
      <c r="A13" t="s">
        <v>802</v>
      </c>
      <c r="B13" t="s">
        <v>817</v>
      </c>
      <c r="C13" s="267">
        <f>'Combined Balance Sheets'!T26</f>
        <v>121</v>
      </c>
    </row>
    <row r="14" spans="1:3">
      <c r="A14" s="270"/>
      <c r="B14" s="271" t="s">
        <v>819</v>
      </c>
      <c r="C14" s="272">
        <f>C1-C13</f>
        <v>210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38AF2-2688-134A-A53D-6AB439F5A4C4}">
  <dimension ref="A1:H5"/>
  <sheetViews>
    <sheetView workbookViewId="0"/>
  </sheetViews>
  <sheetFormatPr baseColWidth="10" defaultRowHeight="16"/>
  <cols>
    <col min="1" max="1" width="47.5" customWidth="1"/>
    <col min="2" max="2" width="35.6640625" customWidth="1"/>
    <col min="3" max="3" width="44.83203125" customWidth="1"/>
    <col min="6" max="6" width="18.83203125" customWidth="1"/>
    <col min="8" max="8" width="16.33203125" customWidth="1"/>
  </cols>
  <sheetData>
    <row r="1" spans="1:8">
      <c r="A1" s="279" t="s">
        <v>832</v>
      </c>
      <c r="B1" s="279" t="s">
        <v>833</v>
      </c>
      <c r="C1" s="279" t="s">
        <v>823</v>
      </c>
      <c r="D1" s="279" t="s">
        <v>820</v>
      </c>
      <c r="E1" s="279" t="s">
        <v>821</v>
      </c>
      <c r="F1" s="279" t="s">
        <v>822</v>
      </c>
      <c r="G1" s="277"/>
      <c r="H1" s="276"/>
    </row>
    <row r="2" spans="1:8">
      <c r="A2" t="s">
        <v>828</v>
      </c>
      <c r="B2" t="s">
        <v>834</v>
      </c>
      <c r="C2" t="s">
        <v>824</v>
      </c>
      <c r="D2" s="267">
        <f>'2008 SNA Annex 2'!G56*(1+('2008 SNA Annex 2'!R75+'2008 SNA Annex 2'!R84)/'2008 SNA Annex 2'!I102)</f>
        <v>77.026187576126674</v>
      </c>
      <c r="E2" s="267">
        <f>'Net Personal Wealth'!C3</f>
        <v>1174.0964991663682</v>
      </c>
      <c r="F2" s="278">
        <f>D2/E2</f>
        <v>6.5604648025794132E-2</v>
      </c>
    </row>
    <row r="3" spans="1:8">
      <c r="A3" t="s">
        <v>829</v>
      </c>
      <c r="C3" t="s">
        <v>825</v>
      </c>
      <c r="D3" s="267">
        <f>(0.3*'2008 SNA Annex 2'!G57+'2008 SNA Annex 2'!S100-'2008 SNA Annex 2'!G100)*(1+('2008 SNA Annex 2'!R75+'2008 SNA Annex 2'!R84)/'2008 SNA Annex 2'!I102)</f>
        <v>11.051583434835566</v>
      </c>
      <c r="E3" s="267">
        <f>'Net Personal Wealth'!C6</f>
        <v>254.90350083363188</v>
      </c>
      <c r="F3" s="278">
        <f t="shared" ref="F3:F5" si="0">D3/E3</f>
        <v>4.335594999163473E-2</v>
      </c>
    </row>
    <row r="4" spans="1:8">
      <c r="A4" t="s">
        <v>831</v>
      </c>
      <c r="B4" t="s">
        <v>802</v>
      </c>
      <c r="C4" t="s">
        <v>826</v>
      </c>
      <c r="D4" s="267">
        <f>('2008 SNA Annex 2'!S90-'2008 SNA Annex 2'!S100+('2008 SNA Annex 2'!D102+'2008 SNA Annex 2'!E102)*('2008 SNA Annex 2'!G516)/('2008 SNA Annex 2'!G516+'2008 SNA Annex 2'!F516))*(1+('2008 SNA Annex 2'!R75+'2008 SNA Annex 2'!R84)/'2008 SNA Annex 2'!I102)</f>
        <v>238.04083398523017</v>
      </c>
      <c r="E4" s="267">
        <f>'Net Personal Wealth'!C9</f>
        <v>3260</v>
      </c>
      <c r="F4" s="278">
        <f t="shared" si="0"/>
        <v>7.3018660731665699E-2</v>
      </c>
    </row>
    <row r="5" spans="1:8">
      <c r="A5" t="s">
        <v>830</v>
      </c>
      <c r="B5" t="s">
        <v>802</v>
      </c>
      <c r="C5" t="s">
        <v>827</v>
      </c>
      <c r="D5" s="267">
        <f>('2008 SNA Annex 2'!G90-'2008 SNA Annex 2'!G100)*(1+('2008 SNA Annex 2'!R75+'2008 SNA Annex 2'!R84)/'2008 SNA Annex 2'!I102)</f>
        <v>15.628501827040195</v>
      </c>
      <c r="E5" s="267">
        <f>'Net Personal Wealth'!C13</f>
        <v>189</v>
      </c>
      <c r="F5" s="278">
        <f t="shared" si="0"/>
        <v>8.2690485857355528E-2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9995B-0E1E-6349-82BA-06BB78BF5564}">
  <dimension ref="A1:H13"/>
  <sheetViews>
    <sheetView workbookViewId="0"/>
  </sheetViews>
  <sheetFormatPr baseColWidth="10" defaultRowHeight="16"/>
  <cols>
    <col min="1" max="1" width="20.33203125" style="280" customWidth="1"/>
    <col min="2" max="2" width="14" style="282" customWidth="1"/>
    <col min="3" max="3" width="20.1640625" style="280" customWidth="1"/>
    <col min="4" max="4" width="9.1640625" style="280" customWidth="1"/>
    <col min="5" max="5" width="8.83203125" style="280" customWidth="1"/>
    <col min="6" max="6" width="12.83203125" style="280" customWidth="1"/>
    <col min="7" max="16384" width="10.83203125" style="280"/>
  </cols>
  <sheetData>
    <row r="1" spans="1:8">
      <c r="A1" s="285" t="s">
        <v>832</v>
      </c>
      <c r="B1" s="285" t="s">
        <v>833</v>
      </c>
      <c r="C1" s="285" t="s">
        <v>823</v>
      </c>
      <c r="D1" s="285" t="s">
        <v>820</v>
      </c>
      <c r="E1" s="285" t="s">
        <v>821</v>
      </c>
      <c r="F1" s="285" t="s">
        <v>822</v>
      </c>
      <c r="H1" s="281"/>
    </row>
    <row r="2" spans="1:8">
      <c r="A2" s="286" t="s">
        <v>838</v>
      </c>
      <c r="B2" s="286"/>
      <c r="C2" s="286"/>
      <c r="D2" s="286"/>
      <c r="E2" s="286"/>
      <c r="F2" s="286"/>
      <c r="H2" s="281"/>
    </row>
    <row r="3" spans="1:8" ht="34">
      <c r="A3" s="280" t="s">
        <v>841</v>
      </c>
      <c r="B3" s="282" t="s">
        <v>846</v>
      </c>
      <c r="C3" s="280" t="s">
        <v>835</v>
      </c>
      <c r="D3" s="283">
        <f>'2008 SNA Annex 2'!S91</f>
        <v>49</v>
      </c>
      <c r="E3" s="283">
        <f>'Net Personal Wealth'!C10</f>
        <v>1120</v>
      </c>
      <c r="F3" s="284">
        <f>D3/E3</f>
        <v>4.3749999999999997E-2</v>
      </c>
    </row>
    <row r="4" spans="1:8" ht="34">
      <c r="A4" s="280" t="s">
        <v>842</v>
      </c>
      <c r="B4" s="282" t="s">
        <v>847</v>
      </c>
      <c r="C4" s="280" t="s">
        <v>836</v>
      </c>
      <c r="D4" s="283">
        <f>'2008 SNA Annex 2'!S92+'2008 SNA Annex 2'!S95+'2008 SNA Annex 2'!D102+'2008 SNA Annex 2'!E102</f>
        <v>135</v>
      </c>
      <c r="E4" s="283">
        <f>'Net Personal Wealth'!C11</f>
        <v>1749</v>
      </c>
      <c r="F4" s="284">
        <f>D4/E4</f>
        <v>7.7186963979416809E-2</v>
      </c>
    </row>
    <row r="5" spans="1:8" ht="34">
      <c r="A5" s="280" t="s">
        <v>843</v>
      </c>
      <c r="B5" s="282" t="s">
        <v>848</v>
      </c>
      <c r="C5" s="280" t="s">
        <v>837</v>
      </c>
      <c r="D5" s="283">
        <f>'2008 SNA Annex 2'!S96</f>
        <v>30</v>
      </c>
      <c r="E5" s="283">
        <f>'Net Personal Wealth'!C12</f>
        <v>391</v>
      </c>
      <c r="F5" s="284">
        <f>D5/E5</f>
        <v>7.6726342710997444E-2</v>
      </c>
    </row>
    <row r="6" spans="1:8">
      <c r="A6" s="286" t="s">
        <v>839</v>
      </c>
      <c r="B6" s="286"/>
      <c r="C6" s="286"/>
      <c r="D6" s="286"/>
      <c r="E6" s="286"/>
      <c r="F6" s="286"/>
    </row>
    <row r="7" spans="1:8" ht="34">
      <c r="A7" s="280" t="s">
        <v>841</v>
      </c>
      <c r="B7" s="282" t="s">
        <v>846</v>
      </c>
      <c r="C7" s="280" t="s">
        <v>835</v>
      </c>
      <c r="D7" s="283">
        <f>D3</f>
        <v>49</v>
      </c>
      <c r="E7" s="283">
        <f>'Net Personal Wealth'!C10</f>
        <v>1120</v>
      </c>
      <c r="F7" s="284">
        <f>D7/E7</f>
        <v>4.3749999999999997E-2</v>
      </c>
    </row>
    <row r="8" spans="1:8" ht="34">
      <c r="A8" s="280" t="s">
        <v>844</v>
      </c>
      <c r="B8" s="282" t="s">
        <v>847</v>
      </c>
      <c r="C8" s="280" t="s">
        <v>836</v>
      </c>
      <c r="D8" s="283">
        <f>'2008 SNA Annex 2'!S92+'2008 SNA Annex 2'!S95+('2008 SNA Annex 2'!D102+'2008 SNA Annex 2'!E102)*('2008 SNA Annex 2'!S92+'2008 SNA Annex 2'!S95)/('2008 SNA Annex 2'!S92+'2008 SNA Annex 2'!S95+'2008 SNA Annex 2'!S96)</f>
        <v>71.603773584905667</v>
      </c>
      <c r="E8" s="283">
        <f>'Net Personal Wealth'!C11</f>
        <v>1749</v>
      </c>
      <c r="F8" s="284">
        <f>D8/E8</f>
        <v>4.0939836240655045E-2</v>
      </c>
    </row>
    <row r="9" spans="1:8" ht="34">
      <c r="A9" s="280" t="s">
        <v>845</v>
      </c>
      <c r="B9" s="282" t="s">
        <v>848</v>
      </c>
      <c r="C9" s="280" t="s">
        <v>837</v>
      </c>
      <c r="D9" s="283">
        <f>'2008 SNA Annex 2'!S96+('2008 SNA Annex 2'!D102+'2008 SNA Annex 2'!E102)*('2008 SNA Annex 2'!S96)/('2008 SNA Annex 2'!S92+'2008 SNA Annex 2'!S95+'2008 SNA Annex 2'!S96)</f>
        <v>93.396226415094333</v>
      </c>
      <c r="E9" s="283">
        <f>'Net Personal Wealth'!C12</f>
        <v>391</v>
      </c>
      <c r="F9" s="284">
        <f>D9/E9</f>
        <v>0.23886502919461466</v>
      </c>
    </row>
    <row r="10" spans="1:8">
      <c r="A10" s="286" t="s">
        <v>840</v>
      </c>
      <c r="B10" s="286"/>
      <c r="C10" s="286"/>
      <c r="D10" s="286"/>
      <c r="E10" s="286"/>
      <c r="F10" s="286"/>
    </row>
    <row r="11" spans="1:8" ht="34">
      <c r="A11" s="280" t="s">
        <v>849</v>
      </c>
      <c r="B11" s="282" t="s">
        <v>846</v>
      </c>
      <c r="C11" s="280" t="s">
        <v>835</v>
      </c>
      <c r="D11" s="283">
        <f>'2008 SNA Annex 2'!S91+('2008 SNA Annex 2'!D102+'2008 SNA Annex 2'!E102)*('2008 SNA Annex 2'!S91)/('2008 SNA Annex 2'!S92+'2008 SNA Annex 2'!S95+'2008 SNA Annex 2'!S96+'2008 SNA Annex 2'!S91)</f>
        <v>102.80392156862746</v>
      </c>
      <c r="E11" s="283">
        <f>'Net Personal Wealth'!C10</f>
        <v>1120</v>
      </c>
      <c r="F11" s="284">
        <f>D11/E11</f>
        <v>9.1789215686274517E-2</v>
      </c>
    </row>
    <row r="12" spans="1:8" ht="34">
      <c r="A12" s="280" t="s">
        <v>844</v>
      </c>
      <c r="B12" s="282" t="s">
        <v>847</v>
      </c>
      <c r="C12" s="280" t="s">
        <v>836</v>
      </c>
      <c r="D12" s="283">
        <f>'2008 SNA Annex 2'!S92+'2008 SNA Annex 2'!S95+('2008 SNA Annex 2'!D102+'2008 SNA Annex 2'!E102)*('2008 SNA Annex 2'!S92+'2008 SNA Annex 2'!S95)/('2008 SNA Annex 2'!S92+'2008 SNA Annex 2'!S95+'2008 SNA Annex 2'!S96+'2008 SNA Annex 2'!S91)</f>
        <v>48.254901960784309</v>
      </c>
      <c r="E12" s="283">
        <f>'Net Personal Wealth'!C11</f>
        <v>1749</v>
      </c>
      <c r="F12" s="284">
        <f>D12/E12</f>
        <v>2.7589995403535912E-2</v>
      </c>
    </row>
    <row r="13" spans="1:8" ht="34">
      <c r="A13" s="280" t="s">
        <v>845</v>
      </c>
      <c r="B13" s="282" t="s">
        <v>848</v>
      </c>
      <c r="C13" s="280" t="s">
        <v>837</v>
      </c>
      <c r="D13" s="283">
        <f>'2008 SNA Annex 2'!S96+('2008 SNA Annex 2'!D102+'2008 SNA Annex 2'!E102)*('2008 SNA Annex 2'!S96)/('2008 SNA Annex 2'!S92+'2008 SNA Annex 2'!S95+'2008 SNA Annex 2'!S96+'2008 SNA Annex 2'!S91)</f>
        <v>62.941176470588232</v>
      </c>
      <c r="E13" s="283">
        <f>'Net Personal Wealth'!C12</f>
        <v>391</v>
      </c>
      <c r="F13" s="284">
        <f>D13/E13</f>
        <v>0.16097487588385737</v>
      </c>
    </row>
  </sheetData>
  <mergeCells count="3">
    <mergeCell ref="A2:F2"/>
    <mergeCell ref="A6:F6"/>
    <mergeCell ref="A10:F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2AEF9-97AC-FC47-8995-E304E23E7B27}">
  <dimension ref="A1:C14"/>
  <sheetViews>
    <sheetView workbookViewId="0"/>
  </sheetViews>
  <sheetFormatPr baseColWidth="10" defaultRowHeight="16"/>
  <cols>
    <col min="1" max="1" width="25.83203125" bestFit="1" customWidth="1"/>
    <col min="2" max="2" width="50" bestFit="1" customWidth="1"/>
    <col min="3" max="3" width="5.1640625" bestFit="1" customWidth="1"/>
  </cols>
  <sheetData>
    <row r="1" spans="1:3">
      <c r="B1" t="s">
        <v>850</v>
      </c>
      <c r="C1" s="267">
        <f>'Net Personal Wealth'!C1+'Net Nonprofit Wealth'!C1</f>
        <v>5020</v>
      </c>
    </row>
    <row r="2" spans="1:3">
      <c r="A2" t="s">
        <v>798</v>
      </c>
      <c r="B2" s="211" t="s">
        <v>866</v>
      </c>
      <c r="C2" s="267">
        <f>'Net Personal Wealth'!C2+'Net Nonprofit Wealth'!C2</f>
        <v>1588</v>
      </c>
    </row>
    <row r="3" spans="1:3">
      <c r="A3" s="273"/>
      <c r="B3" s="268" t="s">
        <v>867</v>
      </c>
      <c r="C3" s="274">
        <f>'Net Personal Wealth'!C3+'Net Nonprofit Wealth'!C3</f>
        <v>1174.0964991663682</v>
      </c>
    </row>
    <row r="4" spans="1:3">
      <c r="A4" s="273" t="s">
        <v>799</v>
      </c>
      <c r="B4" s="269" t="s">
        <v>868</v>
      </c>
      <c r="C4" s="274">
        <f>'Net Personal Wealth'!C4+'Net Nonprofit Wealth'!C4</f>
        <v>680.76169668437751</v>
      </c>
    </row>
    <row r="5" spans="1:3">
      <c r="A5" s="273" t="s">
        <v>800</v>
      </c>
      <c r="B5" s="269" t="s">
        <v>869</v>
      </c>
      <c r="C5" s="274">
        <f>'Net Personal Wealth'!C5+'Net Nonprofit Wealth'!C5</f>
        <v>493.33480248199055</v>
      </c>
    </row>
    <row r="6" spans="1:3">
      <c r="A6" s="273"/>
      <c r="B6" s="268" t="s">
        <v>870</v>
      </c>
      <c r="C6" s="274">
        <f>'Net Personal Wealth'!C6+'Net Nonprofit Wealth'!C6</f>
        <v>413.90350083363188</v>
      </c>
    </row>
    <row r="7" spans="1:3">
      <c r="A7" s="273" t="s">
        <v>801</v>
      </c>
      <c r="B7" s="269" t="s">
        <v>871</v>
      </c>
      <c r="C7" s="274">
        <f>'Net Personal Wealth'!C7+'Net Nonprofit Wealth'!C7</f>
        <v>23.230646585551096</v>
      </c>
    </row>
    <row r="8" spans="1:3">
      <c r="A8" s="273"/>
      <c r="B8" s="269" t="s">
        <v>872</v>
      </c>
      <c r="C8" s="274">
        <f>'Net Personal Wealth'!C8+'Net Nonprofit Wealth'!C8</f>
        <v>390.6728542480808</v>
      </c>
    </row>
    <row r="9" spans="1:3">
      <c r="A9" t="s">
        <v>802</v>
      </c>
      <c r="B9" s="211" t="s">
        <v>873</v>
      </c>
      <c r="C9" s="267">
        <f>'Net Personal Wealth'!C9+'Net Nonprofit Wealth'!C9</f>
        <v>3432</v>
      </c>
    </row>
    <row r="10" spans="1:3">
      <c r="A10" s="273" t="s">
        <v>803</v>
      </c>
      <c r="B10" s="268" t="s">
        <v>874</v>
      </c>
      <c r="C10" s="274">
        <f>'Net Personal Wealth'!C10+'Net Nonprofit Wealth'!C10</f>
        <v>1266</v>
      </c>
    </row>
    <row r="11" spans="1:3">
      <c r="A11" s="273" t="s">
        <v>804</v>
      </c>
      <c r="B11" s="268" t="s">
        <v>875</v>
      </c>
      <c r="C11" s="275">
        <f>'Net Personal Wealth'!C11+'Net Nonprofit Wealth'!C11</f>
        <v>1771</v>
      </c>
    </row>
    <row r="12" spans="1:3">
      <c r="A12" s="273" t="s">
        <v>805</v>
      </c>
      <c r="B12" s="268" t="s">
        <v>876</v>
      </c>
      <c r="C12" s="275">
        <f>'Net Personal Wealth'!C12+'Net Nonprofit Wealth'!C12</f>
        <v>395</v>
      </c>
    </row>
    <row r="13" spans="1:3">
      <c r="A13" t="s">
        <v>802</v>
      </c>
      <c r="B13" t="s">
        <v>877</v>
      </c>
      <c r="C13" s="267">
        <f>'Net Personal Wealth'!C13+'Net Nonprofit Wealth'!C13</f>
        <v>310</v>
      </c>
    </row>
    <row r="14" spans="1:3">
      <c r="A14" s="270"/>
      <c r="B14" s="271" t="s">
        <v>851</v>
      </c>
      <c r="C14" s="272">
        <f>'Net Personal Wealth'!C14+'Net Nonprofit Wealth'!C14</f>
        <v>4710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6294E-46C0-9A49-A2D6-DC355FBDFC21}">
  <dimension ref="A1:C14"/>
  <sheetViews>
    <sheetView workbookViewId="0"/>
  </sheetViews>
  <sheetFormatPr baseColWidth="10" defaultRowHeight="16"/>
  <cols>
    <col min="1" max="1" width="25.83203125" bestFit="1" customWidth="1"/>
    <col min="2" max="2" width="50" bestFit="1" customWidth="1"/>
    <col min="3" max="3" width="5.1640625" style="300" bestFit="1" customWidth="1"/>
  </cols>
  <sheetData>
    <row r="1" spans="1:3">
      <c r="B1" t="s">
        <v>852</v>
      </c>
      <c r="C1" s="298">
        <f>C2+C9</f>
        <v>1099</v>
      </c>
    </row>
    <row r="2" spans="1:3">
      <c r="A2" t="s">
        <v>798</v>
      </c>
      <c r="B2" s="211" t="s">
        <v>865</v>
      </c>
      <c r="C2" s="298">
        <f>C3+C6</f>
        <v>783.00000000000011</v>
      </c>
    </row>
    <row r="3" spans="1:3">
      <c r="A3" s="273"/>
      <c r="B3" s="268" t="s">
        <v>864</v>
      </c>
      <c r="C3" s="275">
        <f>C4+C5</f>
        <v>43.769731499032261</v>
      </c>
    </row>
    <row r="4" spans="1:3">
      <c r="A4" s="273" t="s">
        <v>799</v>
      </c>
      <c r="B4" s="269" t="s">
        <v>863</v>
      </c>
      <c r="C4" s="275">
        <f>'Combined Balance Sheets'!F6</f>
        <v>24.943264434441126</v>
      </c>
    </row>
    <row r="5" spans="1:3">
      <c r="A5" s="273" t="s">
        <v>800</v>
      </c>
      <c r="B5" s="269" t="s">
        <v>862</v>
      </c>
      <c r="C5" s="275">
        <f>'Combined Balance Sheets'!F18</f>
        <v>18.826467064591139</v>
      </c>
    </row>
    <row r="6" spans="1:3">
      <c r="A6" s="273"/>
      <c r="B6" s="268" t="s">
        <v>861</v>
      </c>
      <c r="C6" s="275">
        <f>C7+C8</f>
        <v>739.2302685009679</v>
      </c>
    </row>
    <row r="7" spans="1:3">
      <c r="A7" s="273" t="s">
        <v>801</v>
      </c>
      <c r="B7" s="269" t="s">
        <v>860</v>
      </c>
      <c r="C7" s="275">
        <f>'Combined Balance Sheets'!F20</f>
        <v>0</v>
      </c>
    </row>
    <row r="8" spans="1:3">
      <c r="A8" s="273"/>
      <c r="B8" s="269" t="s">
        <v>859</v>
      </c>
      <c r="C8" s="275">
        <f>'Combined Balance Sheets'!F7+'Combined Balance Sheets'!F8+'Combined Balance Sheets'!F9+'Combined Balance Sheets'!F10+'Combined Balance Sheets'!F11+'Combined Balance Sheets'!F12+'Combined Balance Sheets'!F13+'Combined Balance Sheets'!F19+'Combined Balance Sheets'!F21+'Combined Balance Sheets'!F22+'Combined Balance Sheets'!F23</f>
        <v>739.2302685009679</v>
      </c>
    </row>
    <row r="9" spans="1:3">
      <c r="A9" t="s">
        <v>802</v>
      </c>
      <c r="B9" s="211" t="s">
        <v>858</v>
      </c>
      <c r="C9" s="298">
        <f>C10+C11+C12</f>
        <v>316</v>
      </c>
    </row>
    <row r="10" spans="1:3">
      <c r="A10" s="273" t="s">
        <v>803</v>
      </c>
      <c r="B10" s="268" t="s">
        <v>857</v>
      </c>
      <c r="C10" s="275">
        <f>'Combined Balance Sheets'!F28+'Combined Balance Sheets'!F29+'Combined Balance Sheets'!F30+'Combined Balance Sheets'!F33+'Combined Balance Sheets'!F34</f>
        <v>284</v>
      </c>
    </row>
    <row r="11" spans="1:3">
      <c r="A11" s="273" t="s">
        <v>804</v>
      </c>
      <c r="B11" s="268" t="s">
        <v>856</v>
      </c>
      <c r="C11" s="275" t="str">
        <f>'Combined Balance Sheets'!F31</f>
        <v>12</v>
      </c>
    </row>
    <row r="12" spans="1:3">
      <c r="A12" s="273" t="s">
        <v>805</v>
      </c>
      <c r="B12" s="268" t="s">
        <v>855</v>
      </c>
      <c r="C12" s="275" t="str">
        <f>'Combined Balance Sheets'!F32</f>
        <v>20</v>
      </c>
    </row>
    <row r="13" spans="1:3">
      <c r="A13" t="s">
        <v>802</v>
      </c>
      <c r="B13" t="s">
        <v>854</v>
      </c>
      <c r="C13" s="298">
        <f>'Combined Balance Sheets'!R26</f>
        <v>687</v>
      </c>
    </row>
    <row r="14" spans="1:3">
      <c r="A14" s="270"/>
      <c r="B14" s="271" t="s">
        <v>853</v>
      </c>
      <c r="C14" s="299">
        <f>C1-C13</f>
        <v>412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8E192-D9E5-B541-806D-818DA3874502}">
  <dimension ref="A1:C15"/>
  <sheetViews>
    <sheetView workbookViewId="0"/>
  </sheetViews>
  <sheetFormatPr baseColWidth="10" defaultRowHeight="16"/>
  <cols>
    <col min="1" max="1" width="25.83203125" bestFit="1" customWidth="1"/>
    <col min="2" max="2" width="54" bestFit="1" customWidth="1"/>
    <col min="3" max="3" width="5.83203125" bestFit="1" customWidth="1"/>
  </cols>
  <sheetData>
    <row r="1" spans="1:3">
      <c r="B1" t="s">
        <v>889</v>
      </c>
      <c r="C1" s="298">
        <f>C2+C9</f>
        <v>5940.9999991703453</v>
      </c>
    </row>
    <row r="2" spans="1:3">
      <c r="A2" t="s">
        <v>798</v>
      </c>
      <c r="B2" s="211" t="s">
        <v>878</v>
      </c>
      <c r="C2" s="298">
        <f>C3+C6</f>
        <v>2227.9999991703453</v>
      </c>
    </row>
    <row r="3" spans="1:3">
      <c r="A3" s="273"/>
      <c r="B3" s="268" t="s">
        <v>879</v>
      </c>
      <c r="C3" s="275">
        <f>C4+C5</f>
        <v>700.15293037649644</v>
      </c>
    </row>
    <row r="4" spans="1:3">
      <c r="A4" s="273" t="s">
        <v>799</v>
      </c>
      <c r="B4" s="269" t="s">
        <v>880</v>
      </c>
      <c r="C4" s="275">
        <f>'Combined Balance Sheets'!D6+'Combined Balance Sheets'!E6</f>
        <v>379.5110684574135</v>
      </c>
    </row>
    <row r="5" spans="1:3">
      <c r="A5" s="273" t="s">
        <v>800</v>
      </c>
      <c r="B5" s="269" t="s">
        <v>881</v>
      </c>
      <c r="C5" s="275">
        <f>'Combined Balance Sheets'!D18+'Combined Balance Sheets'!E18</f>
        <v>320.64186191908288</v>
      </c>
    </row>
    <row r="6" spans="1:3">
      <c r="A6" s="273"/>
      <c r="B6" s="268" t="s">
        <v>882</v>
      </c>
      <c r="C6" s="275">
        <f>C7+C8</f>
        <v>1527.8470687938488</v>
      </c>
    </row>
    <row r="7" spans="1:3">
      <c r="A7" s="273" t="s">
        <v>801</v>
      </c>
      <c r="B7" s="269" t="s">
        <v>883</v>
      </c>
      <c r="C7" s="275">
        <f>'Combined Balance Sheets'!D20+'Combined Balance Sheets'!E20</f>
        <v>210.86134486489388</v>
      </c>
    </row>
    <row r="8" spans="1:3">
      <c r="A8" s="273"/>
      <c r="B8" s="269" t="s">
        <v>884</v>
      </c>
      <c r="C8" s="275">
        <f>'Combined Balance Sheets'!D7+'Combined Balance Sheets'!D8+'Combined Balance Sheets'!D9+'Combined Balance Sheets'!D10+'Combined Balance Sheets'!D11+'Combined Balance Sheets'!D12+'Combined Balance Sheets'!D13+'Combined Balance Sheets'!D19+'Combined Balance Sheets'!D21+'Combined Balance Sheets'!D22+'Combined Balance Sheets'!D23+'Combined Balance Sheets'!E7+'Combined Balance Sheets'!E8+'Combined Balance Sheets'!E9+'Combined Balance Sheets'!E10+'Combined Balance Sheets'!E11+'Combined Balance Sheets'!E12+'Combined Balance Sheets'!E13+'Combined Balance Sheets'!E19+'Combined Balance Sheets'!E21+'Combined Balance Sheets'!E22+'Combined Balance Sheets'!E23</f>
        <v>1316.9857239289549</v>
      </c>
    </row>
    <row r="9" spans="1:3">
      <c r="A9" t="s">
        <v>802</v>
      </c>
      <c r="B9" s="211" t="s">
        <v>885</v>
      </c>
      <c r="C9" s="298">
        <f>C10+C11+C12</f>
        <v>3713</v>
      </c>
    </row>
    <row r="10" spans="1:3">
      <c r="A10" s="273" t="s">
        <v>803</v>
      </c>
      <c r="B10" s="268" t="s">
        <v>886</v>
      </c>
      <c r="C10" s="275">
        <f>'Combined Balance Sheets'!D28+'Combined Balance Sheets'!D29+'Combined Balance Sheets'!D30+'Combined Balance Sheets'!D33+'Combined Balance Sheets'!D34+'Combined Balance Sheets'!E28+'Combined Balance Sheets'!E29+'Combined Balance Sheets'!E30+'Combined Balance Sheets'!E33+'Combined Balance Sheets'!E34</f>
        <v>2827</v>
      </c>
    </row>
    <row r="11" spans="1:3">
      <c r="A11" s="273" t="s">
        <v>804</v>
      </c>
      <c r="B11" s="268" t="s">
        <v>887</v>
      </c>
      <c r="C11" s="275">
        <f>'Combined Balance Sheets'!D31+'Combined Balance Sheets'!E31</f>
        <v>831</v>
      </c>
    </row>
    <row r="12" spans="1:3">
      <c r="A12" s="273" t="s">
        <v>805</v>
      </c>
      <c r="B12" s="268" t="s">
        <v>888</v>
      </c>
      <c r="C12" s="275">
        <f>'Combined Balance Sheets'!D32+'Combined Balance Sheets'!E32</f>
        <v>55</v>
      </c>
    </row>
    <row r="13" spans="1:3">
      <c r="A13" t="s">
        <v>802</v>
      </c>
      <c r="B13" t="s">
        <v>890</v>
      </c>
      <c r="C13" s="298">
        <f>'Combined Balance Sheets'!P26+'Combined Balance Sheets'!Q26-'Combined Balance Sheets'!P31-'Combined Balance Sheets'!Q31</f>
        <v>4013</v>
      </c>
    </row>
    <row r="14" spans="1:3">
      <c r="A14" s="270"/>
      <c r="B14" s="271" t="s">
        <v>891</v>
      </c>
      <c r="C14" s="299">
        <f>C1-C13</f>
        <v>1927.9999991703453</v>
      </c>
    </row>
    <row r="15" spans="1:3">
      <c r="A15" s="273" t="s">
        <v>558</v>
      </c>
      <c r="B15" s="301" t="s">
        <v>892</v>
      </c>
      <c r="C15">
        <f>'Combined Balance Sheets'!P31+'Combined Balance Sheets'!Q31</f>
        <v>2752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320F0-7B64-1F45-92CC-ED2ACCB6D5C3}">
  <dimension ref="A1:AS35"/>
  <sheetViews>
    <sheetView workbookViewId="0"/>
  </sheetViews>
  <sheetFormatPr baseColWidth="10" defaultRowHeight="16" outlineLevelRow="2"/>
  <cols>
    <col min="2" max="2" width="14.33203125" customWidth="1"/>
    <col min="3" max="3" width="41.5" customWidth="1"/>
  </cols>
  <sheetData>
    <row r="1" spans="1:45" s="201" customFormat="1" ht="14" thickTop="1">
      <c r="A1" s="191"/>
      <c r="B1" s="11"/>
      <c r="C1" s="12"/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4" t="s">
        <v>8</v>
      </c>
      <c r="J1" s="13" t="s">
        <v>9</v>
      </c>
      <c r="K1" s="14"/>
      <c r="L1" s="14"/>
      <c r="M1" s="191"/>
      <c r="N1" s="11"/>
      <c r="O1" s="12"/>
      <c r="P1" s="13" t="s">
        <v>3</v>
      </c>
      <c r="Q1" s="13" t="s">
        <v>4</v>
      </c>
      <c r="R1" s="13" t="s">
        <v>5</v>
      </c>
      <c r="S1" s="13" t="s">
        <v>6</v>
      </c>
      <c r="T1" s="13" t="s">
        <v>7</v>
      </c>
      <c r="U1" s="14" t="s">
        <v>8</v>
      </c>
      <c r="V1" s="13" t="s">
        <v>9</v>
      </c>
      <c r="W1" s="15"/>
      <c r="X1" s="15"/>
    </row>
    <row r="2" spans="1:45" s="167" customFormat="1" ht="73" thickBot="1">
      <c r="A2" s="192"/>
      <c r="C2" s="167" t="s">
        <v>610</v>
      </c>
      <c r="D2" s="169" t="s">
        <v>12</v>
      </c>
      <c r="E2" s="169" t="s">
        <v>13</v>
      </c>
      <c r="F2" s="170" t="s">
        <v>14</v>
      </c>
      <c r="G2" s="170" t="s">
        <v>15</v>
      </c>
      <c r="H2" s="170" t="s">
        <v>16</v>
      </c>
      <c r="I2" s="171" t="s">
        <v>17</v>
      </c>
      <c r="J2" s="169" t="s">
        <v>502</v>
      </c>
      <c r="K2" s="172" t="s">
        <v>503</v>
      </c>
      <c r="L2" s="21" t="s">
        <v>20</v>
      </c>
      <c r="M2" s="192"/>
      <c r="O2" s="167" t="s">
        <v>611</v>
      </c>
      <c r="P2" s="169" t="s">
        <v>12</v>
      </c>
      <c r="Q2" s="169" t="s">
        <v>13</v>
      </c>
      <c r="R2" s="170" t="s">
        <v>14</v>
      </c>
      <c r="S2" s="170" t="s">
        <v>15</v>
      </c>
      <c r="T2" s="170" t="s">
        <v>16</v>
      </c>
      <c r="U2" s="171" t="s">
        <v>17</v>
      </c>
      <c r="V2" s="169" t="s">
        <v>502</v>
      </c>
      <c r="W2" s="172" t="s">
        <v>503</v>
      </c>
      <c r="X2" s="21" t="s">
        <v>20</v>
      </c>
      <c r="Y2" s="202"/>
    </row>
    <row r="3" spans="1:45" s="120" customFormat="1" ht="14">
      <c r="A3" s="287" t="s">
        <v>612</v>
      </c>
      <c r="B3" s="128" t="s">
        <v>566</v>
      </c>
      <c r="C3" s="144" t="s">
        <v>567</v>
      </c>
      <c r="D3" s="144">
        <v>2151</v>
      </c>
      <c r="E3" s="144">
        <v>93</v>
      </c>
      <c r="F3" s="144">
        <v>789</v>
      </c>
      <c r="G3" s="144">
        <v>1429</v>
      </c>
      <c r="H3" s="144">
        <v>159</v>
      </c>
      <c r="I3" s="116">
        <v>4621</v>
      </c>
      <c r="J3" s="144"/>
      <c r="K3" s="144"/>
      <c r="L3" s="116">
        <v>4621</v>
      </c>
      <c r="M3" s="287" t="s">
        <v>612</v>
      </c>
      <c r="N3" s="128" t="s">
        <v>566</v>
      </c>
      <c r="O3" s="119" t="s">
        <v>567</v>
      </c>
      <c r="P3" s="146"/>
      <c r="Q3" s="146"/>
      <c r="R3" s="146"/>
      <c r="S3" s="146"/>
      <c r="T3" s="146"/>
      <c r="U3" s="146"/>
      <c r="V3" s="146"/>
      <c r="W3" s="144"/>
      <c r="X3" s="146"/>
      <c r="Y3" s="28">
        <v>-4621</v>
      </c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93"/>
      <c r="AR3" s="193"/>
      <c r="AS3" s="193"/>
    </row>
    <row r="4" spans="1:45" s="120" customFormat="1" ht="15" outlineLevel="1">
      <c r="A4" s="288"/>
      <c r="B4" s="128" t="s">
        <v>506</v>
      </c>
      <c r="C4" s="119" t="s">
        <v>568</v>
      </c>
      <c r="D4" s="116">
        <v>1274</v>
      </c>
      <c r="E4" s="116">
        <v>67</v>
      </c>
      <c r="F4" s="116">
        <v>497</v>
      </c>
      <c r="G4" s="116">
        <v>856</v>
      </c>
      <c r="H4" s="116">
        <v>124</v>
      </c>
      <c r="I4" s="116">
        <v>2818</v>
      </c>
      <c r="J4" s="119"/>
      <c r="K4" s="119"/>
      <c r="L4" s="116">
        <v>2818</v>
      </c>
      <c r="M4" s="288"/>
      <c r="N4" s="128" t="s">
        <v>506</v>
      </c>
      <c r="O4" s="119" t="s">
        <v>568</v>
      </c>
      <c r="P4" s="203" t="s">
        <v>399</v>
      </c>
      <c r="Q4" s="203" t="s">
        <v>399</v>
      </c>
      <c r="R4" s="203" t="s">
        <v>399</v>
      </c>
      <c r="S4" s="203" t="s">
        <v>399</v>
      </c>
      <c r="T4" s="203" t="s">
        <v>399</v>
      </c>
      <c r="U4" s="203" t="s">
        <v>399</v>
      </c>
      <c r="V4" s="203" t="s">
        <v>399</v>
      </c>
      <c r="W4" s="203" t="s">
        <v>399</v>
      </c>
      <c r="X4" s="203"/>
      <c r="Y4" s="28">
        <v>-2818</v>
      </c>
      <c r="Z4" s="119"/>
      <c r="AA4" s="119"/>
      <c r="AB4" s="119"/>
      <c r="AC4" s="119"/>
      <c r="AD4" s="119"/>
      <c r="AE4" s="119"/>
      <c r="AF4" s="119"/>
      <c r="AG4" s="119"/>
      <c r="AH4" s="119"/>
    </row>
    <row r="5" spans="1:45" s="125" customFormat="1" ht="15" outlineLevel="2">
      <c r="A5" s="288"/>
      <c r="B5" s="131" t="s">
        <v>294</v>
      </c>
      <c r="C5" s="124" t="s">
        <v>613</v>
      </c>
      <c r="D5" s="123">
        <v>1226</v>
      </c>
      <c r="E5" s="123">
        <v>52</v>
      </c>
      <c r="F5" s="123">
        <v>467</v>
      </c>
      <c r="G5" s="123">
        <v>713</v>
      </c>
      <c r="H5" s="123">
        <v>121</v>
      </c>
      <c r="I5" s="116">
        <v>2579</v>
      </c>
      <c r="J5" s="124"/>
      <c r="K5" s="124"/>
      <c r="L5" s="116">
        <v>2579</v>
      </c>
      <c r="M5" s="288"/>
      <c r="N5" s="131" t="s">
        <v>294</v>
      </c>
      <c r="O5" s="124" t="s">
        <v>613</v>
      </c>
      <c r="P5" s="204" t="s">
        <v>399</v>
      </c>
      <c r="Q5" s="204" t="s">
        <v>399</v>
      </c>
      <c r="R5" s="204" t="s">
        <v>399</v>
      </c>
      <c r="S5" s="204" t="s">
        <v>399</v>
      </c>
      <c r="T5" s="204" t="s">
        <v>399</v>
      </c>
      <c r="U5" s="203" t="s">
        <v>399</v>
      </c>
      <c r="V5" s="204" t="s">
        <v>399</v>
      </c>
      <c r="W5" s="204" t="s">
        <v>399</v>
      </c>
      <c r="X5" s="203"/>
      <c r="Y5" s="28">
        <v>-2579</v>
      </c>
      <c r="Z5" s="124"/>
      <c r="AA5" s="124"/>
      <c r="AB5" s="124"/>
      <c r="AC5" s="124"/>
      <c r="AD5" s="124"/>
      <c r="AE5" s="124"/>
      <c r="AF5" s="124"/>
      <c r="AG5" s="124"/>
      <c r="AH5" s="124"/>
    </row>
    <row r="6" spans="1:45" s="125" customFormat="1" ht="15" outlineLevel="2">
      <c r="A6" s="288"/>
      <c r="B6" s="131" t="s">
        <v>296</v>
      </c>
      <c r="C6" s="174" t="s">
        <v>772</v>
      </c>
      <c r="D6" s="123">
        <f>D$5*('INSEE TIEA 2018'!D158/'INSEE TIEA 2018'!D$157)</f>
        <v>363.95071141897319</v>
      </c>
      <c r="E6" s="123">
        <f>E$5*('INSEE TIEA 2018'!E158/'INSEE TIEA 2018'!E$157)</f>
        <v>15.560357038440303</v>
      </c>
      <c r="F6" s="123">
        <f>F$5*('INSEE TIEA 2018'!F158/'INSEE TIEA 2018'!F$157)</f>
        <v>24.943264434441126</v>
      </c>
      <c r="G6" s="123">
        <f>G$5*('INSEE TIEA 2018'!G158/'INSEE TIEA 2018'!G$157)</f>
        <v>680.76169668437751</v>
      </c>
      <c r="H6" s="123">
        <f>H$5*('INSEE TIEA 2018'!H158/'INSEE TIEA 2018'!H$157)</f>
        <v>0</v>
      </c>
      <c r="I6" s="123">
        <f>SUM(D6:H6)</f>
        <v>1085.2160295762321</v>
      </c>
      <c r="J6" s="124"/>
      <c r="K6" s="124"/>
      <c r="L6" s="116"/>
      <c r="M6" s="288"/>
      <c r="N6" s="131"/>
      <c r="O6" s="124"/>
      <c r="P6" s="204"/>
      <c r="Q6" s="204"/>
      <c r="R6" s="204"/>
      <c r="S6" s="204"/>
      <c r="T6" s="204"/>
      <c r="U6" s="203"/>
      <c r="V6" s="204"/>
      <c r="W6" s="204"/>
      <c r="X6" s="203"/>
      <c r="Y6" s="28"/>
      <c r="Z6" s="124"/>
      <c r="AA6" s="124"/>
      <c r="AB6" s="124"/>
      <c r="AC6" s="124"/>
      <c r="AD6" s="124"/>
      <c r="AE6" s="124"/>
      <c r="AF6" s="124"/>
      <c r="AG6" s="124"/>
      <c r="AH6" s="124"/>
    </row>
    <row r="7" spans="1:45" s="125" customFormat="1" ht="15" outlineLevel="2">
      <c r="A7" s="288"/>
      <c r="B7" s="131" t="s">
        <v>298</v>
      </c>
      <c r="C7" s="174" t="s">
        <v>773</v>
      </c>
      <c r="D7" s="123">
        <f>D$5*('INSEE TIEA 2018'!D159/'INSEE TIEA 2018'!D$157)</f>
        <v>425.9217879432278</v>
      </c>
      <c r="E7" s="123">
        <f>E$5*('INSEE TIEA 2018'!E159/'INSEE TIEA 2018'!E$157)</f>
        <v>24.52058805851772</v>
      </c>
      <c r="F7" s="123">
        <f>F$5*('INSEE TIEA 2018'!F159/'INSEE TIEA 2018'!F$157)</f>
        <v>381.10110942481191</v>
      </c>
      <c r="G7" s="123">
        <f>G$5*('INSEE TIEA 2018'!G159/'INSEE TIEA 2018'!G$157)</f>
        <v>24.48311044896251</v>
      </c>
      <c r="H7" s="123">
        <f>H$5*('INSEE TIEA 2018'!H159/'INSEE TIEA 2018'!H$157)</f>
        <v>97.93337021430689</v>
      </c>
      <c r="I7" s="123">
        <f t="shared" ref="I7:I11" si="0">SUM(D7:H7)</f>
        <v>953.95996608982693</v>
      </c>
      <c r="J7" s="124"/>
      <c r="K7" s="124"/>
      <c r="L7" s="116"/>
      <c r="M7" s="288"/>
      <c r="N7" s="131"/>
      <c r="O7" s="124"/>
      <c r="P7" s="204"/>
      <c r="Q7" s="204"/>
      <c r="R7" s="204"/>
      <c r="S7" s="204"/>
      <c r="T7" s="204"/>
      <c r="U7" s="203"/>
      <c r="V7" s="204"/>
      <c r="W7" s="204"/>
      <c r="X7" s="203"/>
      <c r="Y7" s="28"/>
      <c r="Z7" s="124"/>
      <c r="AA7" s="124"/>
      <c r="AB7" s="124"/>
      <c r="AC7" s="124"/>
      <c r="AD7" s="124"/>
      <c r="AE7" s="124"/>
      <c r="AF7" s="124"/>
      <c r="AG7" s="124"/>
      <c r="AH7" s="124"/>
    </row>
    <row r="8" spans="1:45" s="125" customFormat="1" ht="15" outlineLevel="2">
      <c r="A8" s="288"/>
      <c r="B8" s="131" t="s">
        <v>306</v>
      </c>
      <c r="C8" s="174" t="s">
        <v>774</v>
      </c>
      <c r="D8" s="123">
        <f>D$5*('INSEE TIEA 2018'!D160/'INSEE TIEA 2018'!D$157)</f>
        <v>274.36257312519143</v>
      </c>
      <c r="E8" s="123">
        <f>E$5*('INSEE TIEA 2018'!E160/'INSEE TIEA 2018'!E$157)</f>
        <v>6.0567012862027019</v>
      </c>
      <c r="F8" s="123">
        <f>F$5*('INSEE TIEA 2018'!F160/'INSEE TIEA 2018'!F$157)</f>
        <v>11.838762102505726</v>
      </c>
      <c r="G8" s="123">
        <f>G$5*('INSEE TIEA 2018'!G160/'INSEE TIEA 2018'!G$157)</f>
        <v>6.0977677467461566</v>
      </c>
      <c r="H8" s="123">
        <f>H$5*('INSEE TIEA 2018'!H160/'INSEE TIEA 2018'!H$157)</f>
        <v>22.182976858494222</v>
      </c>
      <c r="I8" s="123">
        <f t="shared" si="0"/>
        <v>320.53878111914025</v>
      </c>
      <c r="J8" s="124"/>
      <c r="K8" s="124"/>
      <c r="L8" s="116"/>
      <c r="M8" s="288"/>
      <c r="N8" s="131"/>
      <c r="O8" s="124"/>
      <c r="P8" s="204"/>
      <c r="Q8" s="204"/>
      <c r="R8" s="204"/>
      <c r="S8" s="204"/>
      <c r="T8" s="204"/>
      <c r="U8" s="203"/>
      <c r="V8" s="204"/>
      <c r="W8" s="204"/>
      <c r="X8" s="203"/>
      <c r="Y8" s="28"/>
      <c r="Z8" s="124"/>
      <c r="AA8" s="124"/>
      <c r="AB8" s="124"/>
      <c r="AC8" s="124"/>
      <c r="AD8" s="124"/>
      <c r="AE8" s="124"/>
      <c r="AF8" s="124"/>
      <c r="AG8" s="124"/>
      <c r="AH8" s="124"/>
    </row>
    <row r="9" spans="1:45" s="125" customFormat="1" ht="15" outlineLevel="2">
      <c r="A9" s="288"/>
      <c r="B9" s="131" t="s">
        <v>314</v>
      </c>
      <c r="C9" s="174" t="s">
        <v>775</v>
      </c>
      <c r="D9" s="123">
        <f>D$5*('INSEE TIEA 2018'!D161/'INSEE TIEA 2018'!D$157)</f>
        <v>0</v>
      </c>
      <c r="E9" s="123">
        <f>E$5*('INSEE TIEA 2018'!E161/'INSEE TIEA 2018'!E$157)</f>
        <v>0</v>
      </c>
      <c r="F9" s="123">
        <f>F$5*('INSEE TIEA 2018'!F161/'INSEE TIEA 2018'!F$157)</f>
        <v>12.832022319996829</v>
      </c>
      <c r="G9" s="123">
        <f>G$5*('INSEE TIEA 2018'!G161/'INSEE TIEA 2018'!G$157)</f>
        <v>0</v>
      </c>
      <c r="H9" s="123">
        <f>H$5*('INSEE TIEA 2018'!H161/'INSEE TIEA 2018'!H$157)</f>
        <v>0</v>
      </c>
      <c r="I9" s="123">
        <f t="shared" si="0"/>
        <v>12.832022319996829</v>
      </c>
      <c r="J9" s="124"/>
      <c r="K9" s="124"/>
      <c r="L9" s="116"/>
      <c r="M9" s="288"/>
      <c r="N9" s="131"/>
      <c r="O9" s="124"/>
      <c r="P9" s="204"/>
      <c r="Q9" s="204"/>
      <c r="R9" s="204"/>
      <c r="S9" s="204"/>
      <c r="T9" s="204"/>
      <c r="U9" s="203"/>
      <c r="V9" s="204"/>
      <c r="W9" s="204"/>
      <c r="X9" s="203"/>
      <c r="Y9" s="28"/>
      <c r="Z9" s="124"/>
      <c r="AA9" s="124"/>
      <c r="AB9" s="124"/>
      <c r="AC9" s="124"/>
      <c r="AD9" s="124"/>
      <c r="AE9" s="124"/>
      <c r="AF9" s="124"/>
      <c r="AG9" s="124"/>
      <c r="AH9" s="124"/>
    </row>
    <row r="10" spans="1:45" s="125" customFormat="1" ht="15" outlineLevel="2">
      <c r="A10" s="288"/>
      <c r="B10" s="131" t="s">
        <v>316</v>
      </c>
      <c r="C10" s="174" t="s">
        <v>776</v>
      </c>
      <c r="D10" s="123">
        <f>D$5*('INSEE TIEA 2018'!D162/'INSEE TIEA 2018'!D$157)</f>
        <v>8.1204932918217292</v>
      </c>
      <c r="E10" s="123">
        <f>E$5*('INSEE TIEA 2018'!E162/'INSEE TIEA 2018'!E$157)</f>
        <v>0</v>
      </c>
      <c r="F10" s="123">
        <f>F$5*('INSEE TIEA 2018'!F162/'INSEE TIEA 2018'!F$157)</f>
        <v>0</v>
      </c>
      <c r="G10" s="123">
        <f>G$5*('INSEE TIEA 2018'!G162/'INSEE TIEA 2018'!G$157)</f>
        <v>1.0629863014706706</v>
      </c>
      <c r="H10" s="123">
        <f>H$5*('INSEE TIEA 2018'!H162/'INSEE TIEA 2018'!H$157)</f>
        <v>0</v>
      </c>
      <c r="I10" s="123">
        <f t="shared" si="0"/>
        <v>9.1834795932924003</v>
      </c>
      <c r="J10" s="124"/>
      <c r="K10" s="124"/>
      <c r="L10" s="116"/>
      <c r="M10" s="288"/>
      <c r="N10" s="131"/>
      <c r="O10" s="124"/>
      <c r="P10" s="204"/>
      <c r="Q10" s="204"/>
      <c r="R10" s="204"/>
      <c r="S10" s="204"/>
      <c r="T10" s="204"/>
      <c r="U10" s="203"/>
      <c r="V10" s="204"/>
      <c r="W10" s="204"/>
      <c r="X10" s="203"/>
      <c r="Y10" s="28"/>
      <c r="Z10" s="124"/>
      <c r="AA10" s="124"/>
      <c r="AB10" s="124"/>
      <c r="AC10" s="124"/>
      <c r="AD10" s="124"/>
      <c r="AE10" s="124"/>
      <c r="AF10" s="124"/>
      <c r="AG10" s="124"/>
      <c r="AH10" s="124"/>
    </row>
    <row r="11" spans="1:45" s="125" customFormat="1" ht="15" outlineLevel="2">
      <c r="A11" s="288"/>
      <c r="B11" s="131" t="s">
        <v>323</v>
      </c>
      <c r="C11" s="174" t="s">
        <v>777</v>
      </c>
      <c r="D11" s="123">
        <f>D$5*('INSEE TIEA 2018'!D163/'INSEE TIEA 2018'!D$157)</f>
        <v>153.64443372337382</v>
      </c>
      <c r="E11" s="123">
        <f>E$5*('INSEE TIEA 2018'!E163/'INSEE TIEA 2018'!E$157)</f>
        <v>5.8623532845966153</v>
      </c>
      <c r="F11" s="123">
        <f>F$5*('INSEE TIEA 2018'!F163/'INSEE TIEA 2018'!F$157)</f>
        <v>36.284841718244472</v>
      </c>
      <c r="G11" s="123">
        <f>G$5*('INSEE TIEA 2018'!G163/'INSEE TIEA 2018'!G$157)</f>
        <v>0.59443881844312951</v>
      </c>
      <c r="H11" s="123">
        <f>H$5*('INSEE TIEA 2018'!H163/'INSEE TIEA 2018'!H$157)</f>
        <v>0.88365292719887767</v>
      </c>
      <c r="I11" s="123">
        <f t="shared" si="0"/>
        <v>197.26972047185694</v>
      </c>
      <c r="J11" s="124"/>
      <c r="K11" s="124"/>
      <c r="L11" s="116"/>
      <c r="M11" s="288"/>
      <c r="N11" s="131"/>
      <c r="O11" s="124"/>
      <c r="P11" s="204"/>
      <c r="Q11" s="204"/>
      <c r="R11" s="204"/>
      <c r="S11" s="204"/>
      <c r="T11" s="204"/>
      <c r="U11" s="203"/>
      <c r="V11" s="204"/>
      <c r="W11" s="204"/>
      <c r="X11" s="203"/>
      <c r="Y11" s="28"/>
      <c r="Z11" s="124"/>
      <c r="AA11" s="124"/>
      <c r="AB11" s="124"/>
      <c r="AC11" s="124"/>
      <c r="AD11" s="124"/>
      <c r="AE11" s="124"/>
      <c r="AF11" s="124"/>
      <c r="AG11" s="124"/>
      <c r="AH11" s="124"/>
    </row>
    <row r="12" spans="1:45" s="125" customFormat="1" ht="15" outlineLevel="2">
      <c r="A12" s="288"/>
      <c r="B12" s="131" t="s">
        <v>539</v>
      </c>
      <c r="C12" s="124" t="s">
        <v>614</v>
      </c>
      <c r="D12" s="123">
        <v>43</v>
      </c>
      <c r="E12" s="124"/>
      <c r="F12" s="123">
        <v>22</v>
      </c>
      <c r="G12" s="123">
        <v>48</v>
      </c>
      <c r="H12" s="123">
        <v>1</v>
      </c>
      <c r="I12" s="116">
        <v>114</v>
      </c>
      <c r="J12" s="124"/>
      <c r="K12" s="124"/>
      <c r="L12" s="116">
        <v>114</v>
      </c>
      <c r="M12" s="288"/>
      <c r="N12" s="131" t="s">
        <v>539</v>
      </c>
      <c r="O12" s="124" t="s">
        <v>614</v>
      </c>
      <c r="P12" s="204" t="s">
        <v>399</v>
      </c>
      <c r="Q12" s="204" t="s">
        <v>399</v>
      </c>
      <c r="R12" s="204" t="s">
        <v>399</v>
      </c>
      <c r="S12" s="204" t="s">
        <v>399</v>
      </c>
      <c r="T12" s="204" t="s">
        <v>399</v>
      </c>
      <c r="U12" s="203" t="s">
        <v>399</v>
      </c>
      <c r="V12" s="204" t="s">
        <v>399</v>
      </c>
      <c r="W12" s="204" t="s">
        <v>399</v>
      </c>
      <c r="X12" s="203"/>
      <c r="Y12" s="28">
        <v>-114</v>
      </c>
      <c r="Z12" s="124"/>
      <c r="AA12" s="124"/>
      <c r="AB12" s="124"/>
      <c r="AC12" s="124"/>
      <c r="AD12" s="124"/>
      <c r="AE12" s="124"/>
      <c r="AF12" s="124"/>
      <c r="AG12" s="124"/>
      <c r="AH12" s="124"/>
    </row>
    <row r="13" spans="1:45" s="125" customFormat="1" ht="15" outlineLevel="2">
      <c r="A13" s="288"/>
      <c r="B13" s="131" t="s">
        <v>541</v>
      </c>
      <c r="C13" s="124" t="s">
        <v>574</v>
      </c>
      <c r="D13" s="123">
        <v>5</v>
      </c>
      <c r="E13" s="123">
        <v>15</v>
      </c>
      <c r="F13" s="123">
        <v>8</v>
      </c>
      <c r="G13" s="123">
        <v>95</v>
      </c>
      <c r="H13" s="123">
        <v>2</v>
      </c>
      <c r="I13" s="116">
        <v>125</v>
      </c>
      <c r="J13" s="124"/>
      <c r="K13" s="124"/>
      <c r="L13" s="116">
        <v>125</v>
      </c>
      <c r="M13" s="288"/>
      <c r="N13" s="131" t="s">
        <v>541</v>
      </c>
      <c r="O13" s="124" t="s">
        <v>574</v>
      </c>
      <c r="P13" s="204" t="s">
        <v>399</v>
      </c>
      <c r="Q13" s="204" t="s">
        <v>399</v>
      </c>
      <c r="R13" s="204" t="s">
        <v>399</v>
      </c>
      <c r="S13" s="204" t="s">
        <v>399</v>
      </c>
      <c r="T13" s="204" t="s">
        <v>399</v>
      </c>
      <c r="U13" s="203" t="s">
        <v>399</v>
      </c>
      <c r="V13" s="204" t="s">
        <v>399</v>
      </c>
      <c r="W13" s="204" t="s">
        <v>399</v>
      </c>
      <c r="X13" s="203"/>
      <c r="Y13" s="28">
        <v>-125</v>
      </c>
      <c r="Z13" s="124"/>
      <c r="AA13" s="124"/>
      <c r="AB13" s="124"/>
      <c r="AC13" s="124"/>
      <c r="AD13" s="124"/>
      <c r="AE13" s="124"/>
      <c r="AF13" s="124"/>
      <c r="AG13" s="124"/>
      <c r="AH13" s="124"/>
    </row>
    <row r="14" spans="1:45" s="120" customFormat="1" ht="15" outlineLevel="1">
      <c r="A14" s="288"/>
      <c r="B14" s="128" t="s">
        <v>508</v>
      </c>
      <c r="C14" s="119" t="s">
        <v>575</v>
      </c>
      <c r="D14" s="116">
        <v>877</v>
      </c>
      <c r="E14" s="116">
        <v>26</v>
      </c>
      <c r="F14" s="116">
        <v>292</v>
      </c>
      <c r="G14" s="116">
        <v>573</v>
      </c>
      <c r="H14" s="116">
        <v>35</v>
      </c>
      <c r="I14" s="116">
        <v>1803</v>
      </c>
      <c r="J14" s="119"/>
      <c r="K14" s="119"/>
      <c r="L14" s="116">
        <v>1803</v>
      </c>
      <c r="M14" s="288"/>
      <c r="N14" s="128" t="s">
        <v>508</v>
      </c>
      <c r="O14" s="119" t="s">
        <v>575</v>
      </c>
      <c r="P14" s="203" t="s">
        <v>399</v>
      </c>
      <c r="Q14" s="203" t="s">
        <v>399</v>
      </c>
      <c r="R14" s="203" t="s">
        <v>399</v>
      </c>
      <c r="S14" s="203" t="s">
        <v>399</v>
      </c>
      <c r="T14" s="203" t="s">
        <v>399</v>
      </c>
      <c r="U14" s="203" t="s">
        <v>399</v>
      </c>
      <c r="V14" s="203" t="s">
        <v>399</v>
      </c>
      <c r="W14" s="203" t="s">
        <v>399</v>
      </c>
      <c r="X14" s="203"/>
      <c r="Y14" s="28">
        <v>-1803</v>
      </c>
      <c r="Z14" s="119"/>
      <c r="AA14" s="119"/>
      <c r="AB14" s="119"/>
      <c r="AC14" s="119"/>
      <c r="AD14" s="119"/>
      <c r="AE14" s="119"/>
      <c r="AF14" s="119"/>
      <c r="AG14" s="119"/>
      <c r="AH14" s="119"/>
    </row>
    <row r="15" spans="1:45" s="125" customFormat="1" ht="15" outlineLevel="2">
      <c r="A15" s="288"/>
      <c r="B15" s="131" t="s">
        <v>367</v>
      </c>
      <c r="C15" s="161" t="s">
        <v>576</v>
      </c>
      <c r="D15" s="123">
        <v>864</v>
      </c>
      <c r="E15" s="123">
        <v>23</v>
      </c>
      <c r="F15" s="123">
        <v>286</v>
      </c>
      <c r="G15" s="123">
        <v>573</v>
      </c>
      <c r="H15" s="123">
        <v>35</v>
      </c>
      <c r="I15" s="116">
        <v>1781</v>
      </c>
      <c r="J15" s="124"/>
      <c r="K15" s="124"/>
      <c r="L15" s="116">
        <v>1781</v>
      </c>
      <c r="M15" s="288"/>
      <c r="N15" s="131" t="s">
        <v>367</v>
      </c>
      <c r="O15" s="124" t="s">
        <v>576</v>
      </c>
      <c r="P15" s="204" t="s">
        <v>399</v>
      </c>
      <c r="Q15" s="204" t="s">
        <v>399</v>
      </c>
      <c r="R15" s="204" t="s">
        <v>399</v>
      </c>
      <c r="S15" s="204" t="s">
        <v>399</v>
      </c>
      <c r="T15" s="204" t="s">
        <v>399</v>
      </c>
      <c r="U15" s="203" t="s">
        <v>399</v>
      </c>
      <c r="V15" s="204" t="s">
        <v>399</v>
      </c>
      <c r="W15" s="204" t="s">
        <v>399</v>
      </c>
      <c r="X15" s="203"/>
      <c r="Y15" s="28">
        <v>-1781</v>
      </c>
      <c r="Z15" s="124"/>
      <c r="AA15" s="124"/>
      <c r="AB15" s="124"/>
      <c r="AC15" s="124"/>
      <c r="AD15" s="124"/>
      <c r="AE15" s="124"/>
      <c r="AF15" s="124"/>
      <c r="AG15" s="124"/>
      <c r="AH15" s="124"/>
    </row>
    <row r="16" spans="1:45" s="125" customFormat="1" ht="15" outlineLevel="2">
      <c r="A16" s="288"/>
      <c r="B16" s="131" t="s">
        <v>369</v>
      </c>
      <c r="C16" s="161" t="s">
        <v>778</v>
      </c>
      <c r="D16" s="123">
        <f>D$15*('INSEE TIEA 2018'!D168/'INSEE TIEA 2018'!D$167)</f>
        <v>864</v>
      </c>
      <c r="E16" s="123">
        <f>E$15*('INSEE TIEA 2018'!E168/'INSEE TIEA 2018'!E$167)</f>
        <v>23</v>
      </c>
      <c r="F16" s="123">
        <f>F$15*('INSEE TIEA 2018'!F168/'INSEE TIEA 2018'!F$167)</f>
        <v>282.05292536715297</v>
      </c>
      <c r="G16" s="123">
        <f>G$15*('INSEE TIEA 2018'!G168/'INSEE TIEA 2018'!G$167)</f>
        <v>573</v>
      </c>
      <c r="H16" s="123">
        <f>H$15*('INSEE TIEA 2018'!H168/'INSEE TIEA 2018'!H$167)</f>
        <v>35</v>
      </c>
      <c r="I16" s="116">
        <f>SUM(D16:H16)</f>
        <v>1777.052925367153</v>
      </c>
      <c r="J16" s="124"/>
      <c r="K16" s="124"/>
      <c r="L16" s="116"/>
      <c r="M16" s="288"/>
      <c r="N16" s="131"/>
      <c r="O16" s="124"/>
      <c r="P16" s="204"/>
      <c r="Q16" s="204"/>
      <c r="R16" s="204"/>
      <c r="S16" s="204"/>
      <c r="T16" s="204"/>
      <c r="U16" s="203"/>
      <c r="V16" s="204"/>
      <c r="W16" s="204"/>
      <c r="X16" s="203"/>
      <c r="Y16" s="28"/>
      <c r="Z16" s="124"/>
      <c r="AA16" s="124"/>
      <c r="AB16" s="124"/>
      <c r="AC16" s="124"/>
      <c r="AD16" s="124"/>
      <c r="AE16" s="124"/>
      <c r="AF16" s="124"/>
      <c r="AG16" s="124"/>
      <c r="AH16" s="124"/>
    </row>
    <row r="17" spans="1:34" s="125" customFormat="1" ht="15" outlineLevel="2">
      <c r="A17" s="288"/>
      <c r="B17" s="131" t="s">
        <v>779</v>
      </c>
      <c r="C17" s="161" t="s">
        <v>780</v>
      </c>
      <c r="D17" s="123">
        <f>D$15*('INSEE TIEA 2018'!D169/'INSEE TIEA 2018'!D$167)</f>
        <v>616.63699494953073</v>
      </c>
      <c r="E17" s="123">
        <f>E$15*('INSEE TIEA 2018'!E169/'INSEE TIEA 2018'!E$167)</f>
        <v>23</v>
      </c>
      <c r="F17" s="123">
        <f>F$15*('INSEE TIEA 2018'!F169/'INSEE TIEA 2018'!F$167)</f>
        <v>248.155229069939</v>
      </c>
      <c r="G17" s="123">
        <f>G$15*('INSEE TIEA 2018'!G169/'INSEE TIEA 2018'!G$167)</f>
        <v>505.38779150144541</v>
      </c>
      <c r="H17" s="123">
        <f>H$15*('INSEE TIEA 2018'!H169/'INSEE TIEA 2018'!H$167)</f>
        <v>35</v>
      </c>
      <c r="I17" s="116">
        <f t="shared" ref="I17:I23" si="1">SUM(D17:H17)</f>
        <v>1428.180015520915</v>
      </c>
      <c r="J17" s="124"/>
      <c r="K17" s="124"/>
      <c r="L17" s="116"/>
      <c r="M17" s="288"/>
      <c r="N17" s="131"/>
      <c r="O17" s="124"/>
      <c r="P17" s="204"/>
      <c r="Q17" s="204"/>
      <c r="R17" s="204"/>
      <c r="S17" s="204"/>
      <c r="T17" s="204"/>
      <c r="U17" s="203"/>
      <c r="V17" s="204"/>
      <c r="W17" s="204"/>
      <c r="X17" s="203"/>
      <c r="Y17" s="28"/>
      <c r="Z17" s="124"/>
      <c r="AA17" s="124"/>
      <c r="AB17" s="124"/>
      <c r="AC17" s="124"/>
      <c r="AD17" s="124"/>
      <c r="AE17" s="124"/>
      <c r="AF17" s="124"/>
      <c r="AG17" s="124"/>
      <c r="AH17" s="124"/>
    </row>
    <row r="18" spans="1:34" s="125" customFormat="1" ht="15" outlineLevel="2">
      <c r="A18" s="288"/>
      <c r="B18" s="131" t="s">
        <v>781</v>
      </c>
      <c r="C18" s="161" t="s">
        <v>782</v>
      </c>
      <c r="D18" s="123">
        <f>D$15*('INSEE TIEA 2018'!D170/'INSEE TIEA 2018'!D$167)</f>
        <v>313.37902491867669</v>
      </c>
      <c r="E18" s="123">
        <f>E$15*('INSEE TIEA 2018'!E170/'INSEE TIEA 2018'!E$167)</f>
        <v>7.2628370004061722</v>
      </c>
      <c r="F18" s="123">
        <f>F$15*('INSEE TIEA 2018'!F170/'INSEE TIEA 2018'!F$167)</f>
        <v>18.826467064591139</v>
      </c>
      <c r="G18" s="123">
        <f>G$15*('INSEE TIEA 2018'!G170/'INSEE TIEA 2018'!G$167)</f>
        <v>493.33480248199055</v>
      </c>
      <c r="H18" s="123">
        <f>H$15*('INSEE TIEA 2018'!H170/'INSEE TIEA 2018'!H$167)</f>
        <v>0</v>
      </c>
      <c r="I18" s="116">
        <f t="shared" si="1"/>
        <v>832.80313146566459</v>
      </c>
      <c r="J18" s="124"/>
      <c r="K18" s="124"/>
      <c r="L18" s="116"/>
      <c r="M18" s="288"/>
      <c r="N18" s="131"/>
      <c r="O18" s="124"/>
      <c r="P18" s="204"/>
      <c r="Q18" s="204"/>
      <c r="R18" s="204"/>
      <c r="S18" s="204"/>
      <c r="T18" s="204"/>
      <c r="U18" s="203"/>
      <c r="V18" s="204"/>
      <c r="W18" s="204"/>
      <c r="X18" s="203"/>
      <c r="Y18" s="28"/>
      <c r="Z18" s="124"/>
      <c r="AA18" s="124"/>
      <c r="AB18" s="124"/>
      <c r="AC18" s="124"/>
      <c r="AD18" s="124"/>
      <c r="AE18" s="124"/>
      <c r="AF18" s="124"/>
      <c r="AG18" s="124"/>
      <c r="AH18" s="124"/>
    </row>
    <row r="19" spans="1:34" s="125" customFormat="1" ht="15" outlineLevel="2">
      <c r="A19" s="288"/>
      <c r="B19" s="131" t="s">
        <v>783</v>
      </c>
      <c r="C19" s="161" t="s">
        <v>784</v>
      </c>
      <c r="D19" s="123">
        <f>D$15*('INSEE TIEA 2018'!D171/'INSEE TIEA 2018'!D$167)</f>
        <v>303.25797003085415</v>
      </c>
      <c r="E19" s="123">
        <f>E$15*('INSEE TIEA 2018'!E171/'INSEE TIEA 2018'!E$167)</f>
        <v>15.737162999593828</v>
      </c>
      <c r="F19" s="123">
        <f>F$15*('INSEE TIEA 2018'!F171/'INSEE TIEA 2018'!F$167)</f>
        <v>229.32876200534784</v>
      </c>
      <c r="G19" s="123">
        <f>G$15*('INSEE TIEA 2018'!G171/'INSEE TIEA 2018'!G$167)</f>
        <v>12.052989019454788</v>
      </c>
      <c r="H19" s="123">
        <f>H$15*('INSEE TIEA 2018'!H171/'INSEE TIEA 2018'!H$167)</f>
        <v>35</v>
      </c>
      <c r="I19" s="116">
        <f t="shared" si="1"/>
        <v>595.37688405525057</v>
      </c>
      <c r="J19" s="124"/>
      <c r="K19" s="124"/>
      <c r="L19" s="116"/>
      <c r="M19" s="288"/>
      <c r="N19" s="131"/>
      <c r="O19" s="124"/>
      <c r="P19" s="204"/>
      <c r="Q19" s="204"/>
      <c r="R19" s="204"/>
      <c r="S19" s="204"/>
      <c r="T19" s="204"/>
      <c r="U19" s="203"/>
      <c r="V19" s="204"/>
      <c r="W19" s="204"/>
      <c r="X19" s="203"/>
      <c r="Y19" s="28"/>
      <c r="Z19" s="124"/>
      <c r="AA19" s="124"/>
      <c r="AB19" s="124"/>
      <c r="AC19" s="124"/>
      <c r="AD19" s="124"/>
      <c r="AE19" s="124"/>
      <c r="AF19" s="124"/>
      <c r="AG19" s="124"/>
      <c r="AH19" s="124"/>
    </row>
    <row r="20" spans="1:34" s="125" customFormat="1" ht="15" outlineLevel="2">
      <c r="A20" s="288"/>
      <c r="B20" s="131" t="s">
        <v>785</v>
      </c>
      <c r="C20" s="161" t="s">
        <v>786</v>
      </c>
      <c r="D20" s="123">
        <f>D$15*('INSEE TIEA 2018'!D172/'INSEE TIEA 2018'!D$167)</f>
        <v>210.86134486489388</v>
      </c>
      <c r="E20" s="123">
        <f>E$15*('INSEE TIEA 2018'!E172/'INSEE TIEA 2018'!E$167)</f>
        <v>0</v>
      </c>
      <c r="F20" s="123">
        <f>F$15*('INSEE TIEA 2018'!F172/'INSEE TIEA 2018'!F$167)</f>
        <v>0</v>
      </c>
      <c r="G20" s="123">
        <f>G$15*('INSEE TIEA 2018'!G172/'INSEE TIEA 2018'!G$167)</f>
        <v>23.230646585551096</v>
      </c>
      <c r="H20" s="123">
        <f>H$15*('INSEE TIEA 2018'!H172/'INSEE TIEA 2018'!H$167)</f>
        <v>0</v>
      </c>
      <c r="I20" s="116">
        <f t="shared" si="1"/>
        <v>234.09199145044497</v>
      </c>
      <c r="J20" s="124"/>
      <c r="K20" s="124"/>
      <c r="L20" s="116"/>
      <c r="M20" s="288"/>
      <c r="N20" s="131"/>
      <c r="O20" s="124"/>
      <c r="P20" s="204"/>
      <c r="Q20" s="204"/>
      <c r="R20" s="204"/>
      <c r="S20" s="204"/>
      <c r="T20" s="204"/>
      <c r="U20" s="203"/>
      <c r="V20" s="204"/>
      <c r="W20" s="204"/>
      <c r="X20" s="203"/>
      <c r="Y20" s="28"/>
      <c r="Z20" s="124"/>
      <c r="AA20" s="124"/>
      <c r="AB20" s="124"/>
      <c r="AC20" s="124"/>
      <c r="AD20" s="124"/>
      <c r="AE20" s="124"/>
      <c r="AF20" s="124"/>
      <c r="AG20" s="124"/>
      <c r="AH20" s="124"/>
    </row>
    <row r="21" spans="1:34" s="125" customFormat="1" ht="15" outlineLevel="2">
      <c r="A21" s="288"/>
      <c r="B21" s="131" t="s">
        <v>787</v>
      </c>
      <c r="C21" s="161" t="s">
        <v>788</v>
      </c>
      <c r="D21" s="123">
        <f>D$15*('INSEE TIEA 2018'!D173/'INSEE TIEA 2018'!D$167)</f>
        <v>36.501660185575275</v>
      </c>
      <c r="E21" s="123">
        <f>E$15*('INSEE TIEA 2018'!E173/'INSEE TIEA 2018'!E$167)</f>
        <v>0</v>
      </c>
      <c r="F21" s="123">
        <f>F$15*('INSEE TIEA 2018'!F173/'INSEE TIEA 2018'!F$167)</f>
        <v>33.897696297213948</v>
      </c>
      <c r="G21" s="123">
        <f>G$15*('INSEE TIEA 2018'!G173/'INSEE TIEA 2018'!G$167)</f>
        <v>44.381561913003551</v>
      </c>
      <c r="H21" s="123">
        <f>H$15*('INSEE TIEA 2018'!H173/'INSEE TIEA 2018'!H$167)</f>
        <v>0</v>
      </c>
      <c r="I21" s="116">
        <f t="shared" si="1"/>
        <v>114.78091839579277</v>
      </c>
      <c r="J21" s="124"/>
      <c r="K21" s="124"/>
      <c r="L21" s="116"/>
      <c r="M21" s="288"/>
      <c r="N21" s="131"/>
      <c r="O21" s="124"/>
      <c r="P21" s="204"/>
      <c r="Q21" s="204"/>
      <c r="R21" s="204"/>
      <c r="S21" s="204"/>
      <c r="T21" s="204"/>
      <c r="U21" s="203"/>
      <c r="V21" s="204"/>
      <c r="W21" s="204"/>
      <c r="X21" s="203"/>
      <c r="Y21" s="28"/>
      <c r="Z21" s="124"/>
      <c r="AA21" s="124"/>
      <c r="AB21" s="124"/>
      <c r="AC21" s="124"/>
      <c r="AD21" s="124"/>
      <c r="AE21" s="124"/>
      <c r="AF21" s="124"/>
      <c r="AG21" s="124"/>
      <c r="AH21" s="124"/>
    </row>
    <row r="22" spans="1:34" s="125" customFormat="1" ht="15" outlineLevel="2">
      <c r="A22" s="288"/>
      <c r="B22" s="131" t="s">
        <v>371</v>
      </c>
      <c r="C22" s="161" t="s">
        <v>789</v>
      </c>
      <c r="D22" s="123">
        <f>D$15*('INSEE TIEA 2018'!D174/'INSEE TIEA 2018'!D$167)</f>
        <v>0</v>
      </c>
      <c r="E22" s="123">
        <f>E$15*('INSEE TIEA 2018'!E174/'INSEE TIEA 2018'!E$167)</f>
        <v>0</v>
      </c>
      <c r="F22" s="123">
        <f>F$15*('INSEE TIEA 2018'!F174/'INSEE TIEA 2018'!F$167)</f>
        <v>0.26882812266111694</v>
      </c>
      <c r="G22" s="123">
        <f>G$15*('INSEE TIEA 2018'!G174/'INSEE TIEA 2018'!G$167)</f>
        <v>0</v>
      </c>
      <c r="H22" s="123">
        <f>H$15*('INSEE TIEA 2018'!H174/'INSEE TIEA 2018'!H$167)</f>
        <v>0</v>
      </c>
      <c r="I22" s="116">
        <f t="shared" si="1"/>
        <v>0.26882812266111694</v>
      </c>
      <c r="J22" s="124"/>
      <c r="K22" s="124"/>
      <c r="L22" s="116"/>
      <c r="M22" s="288"/>
      <c r="N22" s="131"/>
      <c r="O22" s="124"/>
      <c r="P22" s="204"/>
      <c r="Q22" s="204"/>
      <c r="R22" s="204"/>
      <c r="S22" s="204"/>
      <c r="T22" s="204"/>
      <c r="U22" s="203"/>
      <c r="V22" s="204"/>
      <c r="W22" s="204"/>
      <c r="X22" s="203"/>
      <c r="Y22" s="28"/>
      <c r="Z22" s="124"/>
      <c r="AA22" s="124"/>
      <c r="AB22" s="124"/>
      <c r="AC22" s="124"/>
      <c r="AD22" s="124"/>
      <c r="AE22" s="124"/>
      <c r="AF22" s="124"/>
      <c r="AG22" s="124"/>
      <c r="AH22" s="124"/>
    </row>
    <row r="23" spans="1:34" s="125" customFormat="1" ht="15" outlineLevel="2">
      <c r="A23" s="288"/>
      <c r="B23" s="131" t="s">
        <v>375</v>
      </c>
      <c r="C23" s="161" t="s">
        <v>790</v>
      </c>
      <c r="D23" s="123">
        <f>D$15*('INSEE TIEA 2018'!D175/'INSEE TIEA 2018'!D$167)</f>
        <v>0</v>
      </c>
      <c r="E23" s="123">
        <f>E$15*('INSEE TIEA 2018'!E175/'INSEE TIEA 2018'!E$167)</f>
        <v>0</v>
      </c>
      <c r="F23" s="123">
        <f>F$15*('INSEE TIEA 2018'!F175/'INSEE TIEA 2018'!F$167)</f>
        <v>3.6782465101859634</v>
      </c>
      <c r="G23" s="123">
        <f>G$15*('INSEE TIEA 2018'!G175/'INSEE TIEA 2018'!G$167)</f>
        <v>0</v>
      </c>
      <c r="H23" s="123">
        <f>H$15*('INSEE TIEA 2018'!H175/'INSEE TIEA 2018'!H$167)</f>
        <v>0</v>
      </c>
      <c r="I23" s="116">
        <f t="shared" si="1"/>
        <v>3.6782465101859634</v>
      </c>
      <c r="J23" s="124"/>
      <c r="K23" s="124"/>
      <c r="L23" s="116"/>
      <c r="M23" s="288"/>
      <c r="N23" s="131"/>
      <c r="O23" s="124"/>
      <c r="P23" s="204"/>
      <c r="Q23" s="204"/>
      <c r="R23" s="204"/>
      <c r="S23" s="204"/>
      <c r="T23" s="204"/>
      <c r="U23" s="203"/>
      <c r="V23" s="204"/>
      <c r="W23" s="204"/>
      <c r="X23" s="203"/>
      <c r="Y23" s="28"/>
      <c r="Z23" s="124"/>
      <c r="AA23" s="124"/>
      <c r="AB23" s="124"/>
      <c r="AC23" s="124"/>
      <c r="AD23" s="124"/>
      <c r="AE23" s="124"/>
      <c r="AF23" s="124"/>
      <c r="AG23" s="124"/>
      <c r="AH23" s="124"/>
    </row>
    <row r="24" spans="1:34" s="125" customFormat="1" ht="15" outlineLevel="2">
      <c r="A24" s="288"/>
      <c r="B24" s="131" t="s">
        <v>385</v>
      </c>
      <c r="C24" s="161" t="s">
        <v>579</v>
      </c>
      <c r="D24" s="123">
        <v>13</v>
      </c>
      <c r="E24" s="123" t="s">
        <v>163</v>
      </c>
      <c r="F24" s="123">
        <v>6</v>
      </c>
      <c r="G24" s="124"/>
      <c r="H24" s="124"/>
      <c r="I24" s="116">
        <v>22</v>
      </c>
      <c r="J24" s="124"/>
      <c r="K24" s="124"/>
      <c r="L24" s="116">
        <v>22</v>
      </c>
      <c r="M24" s="288"/>
      <c r="N24" s="131" t="s">
        <v>385</v>
      </c>
      <c r="O24" s="124" t="s">
        <v>579</v>
      </c>
      <c r="P24" s="204" t="s">
        <v>399</v>
      </c>
      <c r="Q24" s="204" t="s">
        <v>399</v>
      </c>
      <c r="R24" s="204" t="s">
        <v>399</v>
      </c>
      <c r="S24" s="204" t="s">
        <v>399</v>
      </c>
      <c r="T24" s="204" t="s">
        <v>399</v>
      </c>
      <c r="U24" s="203" t="s">
        <v>399</v>
      </c>
      <c r="V24" s="204" t="s">
        <v>399</v>
      </c>
      <c r="W24" s="204" t="s">
        <v>399</v>
      </c>
      <c r="X24" s="203"/>
      <c r="Y24" s="28">
        <v>-22</v>
      </c>
      <c r="Z24" s="124"/>
      <c r="AA24" s="124"/>
      <c r="AB24" s="124"/>
      <c r="AC24" s="124"/>
      <c r="AD24" s="124"/>
      <c r="AE24" s="124"/>
      <c r="AF24" s="124"/>
      <c r="AG24" s="124"/>
      <c r="AH24" s="124"/>
    </row>
    <row r="25" spans="1:34" s="125" customFormat="1" ht="14" outlineLevel="2">
      <c r="A25" s="288"/>
      <c r="B25" s="131" t="s">
        <v>512</v>
      </c>
      <c r="C25" s="161" t="s">
        <v>580</v>
      </c>
      <c r="D25" s="123"/>
      <c r="E25" s="123"/>
      <c r="F25" s="123"/>
      <c r="G25" s="124"/>
      <c r="H25" s="124"/>
      <c r="I25" s="116"/>
      <c r="J25" s="124"/>
      <c r="K25" s="124"/>
      <c r="L25" s="116"/>
      <c r="M25" s="288"/>
      <c r="N25" s="131" t="s">
        <v>512</v>
      </c>
      <c r="O25" s="124" t="s">
        <v>580</v>
      </c>
      <c r="P25" s="124"/>
      <c r="Q25" s="124"/>
      <c r="R25" s="124"/>
      <c r="S25" s="124"/>
      <c r="T25" s="124"/>
      <c r="U25" s="119"/>
      <c r="V25" s="124"/>
      <c r="W25" s="124"/>
      <c r="X25" s="119"/>
      <c r="Y25" s="28">
        <v>0</v>
      </c>
      <c r="Z25" s="124"/>
      <c r="AA25" s="124"/>
      <c r="AB25" s="124"/>
      <c r="AC25" s="124"/>
      <c r="AD25" s="124"/>
      <c r="AE25" s="124"/>
      <c r="AF25" s="124"/>
      <c r="AG25" s="124"/>
      <c r="AH25" s="124"/>
    </row>
    <row r="26" spans="1:34" s="120" customFormat="1" ht="14">
      <c r="A26" s="288"/>
      <c r="B26" s="128" t="s">
        <v>524</v>
      </c>
      <c r="C26" s="119" t="s">
        <v>581</v>
      </c>
      <c r="D26" s="116">
        <v>982</v>
      </c>
      <c r="E26" s="116">
        <v>3421</v>
      </c>
      <c r="F26" s="116">
        <v>396</v>
      </c>
      <c r="G26" s="116">
        <v>3260</v>
      </c>
      <c r="H26" s="116">
        <v>172</v>
      </c>
      <c r="I26" s="116">
        <v>8231</v>
      </c>
      <c r="J26" s="119">
        <v>805</v>
      </c>
      <c r="K26" s="119"/>
      <c r="L26" s="116">
        <v>9036</v>
      </c>
      <c r="M26" s="288"/>
      <c r="N26" s="128" t="s">
        <v>524</v>
      </c>
      <c r="O26" s="119" t="s">
        <v>581</v>
      </c>
      <c r="P26" s="116">
        <v>3221</v>
      </c>
      <c r="Q26" s="116">
        <v>3544</v>
      </c>
      <c r="R26" s="116">
        <v>687</v>
      </c>
      <c r="S26" s="116">
        <v>189</v>
      </c>
      <c r="T26" s="116">
        <v>121</v>
      </c>
      <c r="U26" s="116">
        <v>7762</v>
      </c>
      <c r="V26" s="119">
        <v>1274</v>
      </c>
      <c r="W26" s="119"/>
      <c r="X26" s="116">
        <v>9036</v>
      </c>
      <c r="Y26" s="28">
        <v>0</v>
      </c>
      <c r="Z26" s="119"/>
      <c r="AA26" s="119"/>
      <c r="AB26" s="119"/>
      <c r="AC26" s="119"/>
      <c r="AD26" s="119"/>
      <c r="AE26" s="119"/>
      <c r="AF26" s="119"/>
      <c r="AG26" s="119"/>
      <c r="AH26" s="119"/>
    </row>
    <row r="27" spans="1:34" s="125" customFormat="1" ht="14" outlineLevel="1">
      <c r="A27" s="288"/>
      <c r="B27" s="131" t="s">
        <v>546</v>
      </c>
      <c r="C27" s="124" t="s">
        <v>582</v>
      </c>
      <c r="D27" s="124"/>
      <c r="E27" s="123" t="s">
        <v>615</v>
      </c>
      <c r="F27" s="123" t="s">
        <v>577</v>
      </c>
      <c r="G27" s="124"/>
      <c r="H27" s="124"/>
      <c r="I27" s="116">
        <v>770</v>
      </c>
      <c r="J27" s="124"/>
      <c r="K27" s="124"/>
      <c r="L27" s="116">
        <v>770</v>
      </c>
      <c r="M27" s="288"/>
      <c r="N27" s="131" t="s">
        <v>546</v>
      </c>
      <c r="O27" s="124" t="s">
        <v>582</v>
      </c>
      <c r="P27" s="124"/>
      <c r="Q27" s="124"/>
      <c r="R27" s="124"/>
      <c r="S27" s="124"/>
      <c r="T27" s="124"/>
      <c r="U27" s="116">
        <v>0</v>
      </c>
      <c r="V27" s="124">
        <v>770</v>
      </c>
      <c r="W27" s="124"/>
      <c r="X27" s="116">
        <v>770</v>
      </c>
      <c r="Y27" s="28">
        <v>0</v>
      </c>
      <c r="Z27" s="124"/>
      <c r="AA27" s="124"/>
      <c r="AB27" s="124"/>
      <c r="AC27" s="124"/>
      <c r="AD27" s="124"/>
      <c r="AE27" s="124"/>
      <c r="AF27" s="124"/>
      <c r="AG27" s="124"/>
      <c r="AH27" s="124"/>
    </row>
    <row r="28" spans="1:34" s="125" customFormat="1" ht="14" outlineLevel="1">
      <c r="A28" s="288"/>
      <c r="B28" s="131" t="s">
        <v>548</v>
      </c>
      <c r="C28" s="124" t="s">
        <v>583</v>
      </c>
      <c r="D28" s="123" t="s">
        <v>616</v>
      </c>
      <c r="E28" s="124"/>
      <c r="F28" s="123" t="s">
        <v>617</v>
      </c>
      <c r="G28" s="123" t="s">
        <v>618</v>
      </c>
      <c r="H28" s="123" t="s">
        <v>619</v>
      </c>
      <c r="I28" s="116">
        <v>1482</v>
      </c>
      <c r="J28" s="123" t="s">
        <v>620</v>
      </c>
      <c r="K28" s="124"/>
      <c r="L28" s="116">
        <v>1587</v>
      </c>
      <c r="M28" s="288"/>
      <c r="N28" s="131" t="s">
        <v>548</v>
      </c>
      <c r="O28" s="124" t="s">
        <v>583</v>
      </c>
      <c r="P28" s="123" t="s">
        <v>596</v>
      </c>
      <c r="Q28" s="123">
        <v>1281</v>
      </c>
      <c r="R28" s="123" t="s">
        <v>621</v>
      </c>
      <c r="S28" s="123" t="s">
        <v>407</v>
      </c>
      <c r="T28" s="123" t="s">
        <v>622</v>
      </c>
      <c r="U28" s="116">
        <v>1471</v>
      </c>
      <c r="V28" s="123" t="s">
        <v>623</v>
      </c>
      <c r="W28" s="124"/>
      <c r="X28" s="116">
        <v>1587</v>
      </c>
      <c r="Y28" s="28">
        <v>0</v>
      </c>
      <c r="Z28" s="124"/>
      <c r="AA28" s="124"/>
      <c r="AB28" s="124"/>
      <c r="AC28" s="124"/>
      <c r="AD28" s="124"/>
      <c r="AE28" s="124"/>
      <c r="AF28" s="124"/>
      <c r="AG28" s="124"/>
      <c r="AH28" s="124"/>
    </row>
    <row r="29" spans="1:34" s="125" customFormat="1" ht="14" outlineLevel="1">
      <c r="A29" s="288"/>
      <c r="B29" s="131" t="s">
        <v>550</v>
      </c>
      <c r="C29" s="124" t="s">
        <v>584</v>
      </c>
      <c r="D29" s="123" t="s">
        <v>624</v>
      </c>
      <c r="E29" s="123" t="s">
        <v>625</v>
      </c>
      <c r="F29" s="124"/>
      <c r="G29" s="123" t="s">
        <v>626</v>
      </c>
      <c r="H29" s="123" t="s">
        <v>627</v>
      </c>
      <c r="I29" s="116">
        <v>1263</v>
      </c>
      <c r="J29" s="123" t="s">
        <v>628</v>
      </c>
      <c r="K29" s="124"/>
      <c r="L29" s="116">
        <v>1388</v>
      </c>
      <c r="M29" s="288"/>
      <c r="N29" s="131" t="s">
        <v>550</v>
      </c>
      <c r="O29" s="124" t="s">
        <v>584</v>
      </c>
      <c r="P29" s="123" t="s">
        <v>629</v>
      </c>
      <c r="Q29" s="123">
        <v>1053</v>
      </c>
      <c r="R29" s="123" t="s">
        <v>630</v>
      </c>
      <c r="S29" s="123" t="s">
        <v>164</v>
      </c>
      <c r="T29" s="124"/>
      <c r="U29" s="116">
        <v>1311</v>
      </c>
      <c r="V29" s="123" t="s">
        <v>631</v>
      </c>
      <c r="W29" s="124"/>
      <c r="X29" s="116">
        <v>1388</v>
      </c>
      <c r="Y29" s="28">
        <v>0</v>
      </c>
      <c r="Z29" s="124"/>
      <c r="AA29" s="124"/>
      <c r="AB29" s="124"/>
      <c r="AC29" s="124"/>
      <c r="AD29" s="124"/>
      <c r="AE29" s="124"/>
      <c r="AF29" s="124"/>
      <c r="AG29" s="124"/>
      <c r="AH29" s="124"/>
    </row>
    <row r="30" spans="1:34" s="125" customFormat="1" ht="14" outlineLevel="1">
      <c r="A30" s="288"/>
      <c r="B30" s="131" t="s">
        <v>552</v>
      </c>
      <c r="C30" s="124" t="s">
        <v>587</v>
      </c>
      <c r="D30" s="123" t="s">
        <v>632</v>
      </c>
      <c r="E30" s="123">
        <v>1187</v>
      </c>
      <c r="F30" s="123" t="s">
        <v>633</v>
      </c>
      <c r="G30" s="123" t="s">
        <v>602</v>
      </c>
      <c r="H30" s="123" t="s">
        <v>600</v>
      </c>
      <c r="I30" s="116">
        <v>1384</v>
      </c>
      <c r="J30" s="123" t="s">
        <v>634</v>
      </c>
      <c r="K30" s="124"/>
      <c r="L30" s="116">
        <v>1454</v>
      </c>
      <c r="M30" s="288"/>
      <c r="N30" s="131" t="s">
        <v>552</v>
      </c>
      <c r="O30" s="124" t="s">
        <v>587</v>
      </c>
      <c r="P30" s="123" t="s">
        <v>635</v>
      </c>
      <c r="Q30" s="124"/>
      <c r="R30" s="123" t="s">
        <v>636</v>
      </c>
      <c r="S30" s="123" t="s">
        <v>637</v>
      </c>
      <c r="T30" s="123" t="s">
        <v>638</v>
      </c>
      <c r="U30" s="116">
        <v>1437</v>
      </c>
      <c r="V30" s="123" t="s">
        <v>292</v>
      </c>
      <c r="W30" s="124"/>
      <c r="X30" s="116">
        <v>1454</v>
      </c>
      <c r="Y30" s="28">
        <v>0</v>
      </c>
      <c r="Z30" s="124"/>
      <c r="AA30" s="124"/>
      <c r="AB30" s="124"/>
      <c r="AC30" s="124"/>
      <c r="AD30" s="124"/>
      <c r="AE30" s="124"/>
      <c r="AF30" s="124"/>
      <c r="AG30" s="124"/>
      <c r="AH30" s="124"/>
    </row>
    <row r="31" spans="1:34" s="125" customFormat="1" ht="14" outlineLevel="1">
      <c r="A31" s="288"/>
      <c r="B31" s="131" t="s">
        <v>554</v>
      </c>
      <c r="C31" s="124" t="s">
        <v>588</v>
      </c>
      <c r="D31" s="123">
        <v>280</v>
      </c>
      <c r="E31" s="123">
        <v>551</v>
      </c>
      <c r="F31" s="123" t="s">
        <v>597</v>
      </c>
      <c r="G31" s="123">
        <v>1749</v>
      </c>
      <c r="H31" s="123" t="s">
        <v>598</v>
      </c>
      <c r="I31" s="116">
        <v>2614</v>
      </c>
      <c r="J31" s="123">
        <v>345</v>
      </c>
      <c r="K31" s="124"/>
      <c r="L31" s="116">
        <v>2959</v>
      </c>
      <c r="M31" s="288"/>
      <c r="N31" s="131" t="s">
        <v>554</v>
      </c>
      <c r="O31" s="124" t="s">
        <v>588</v>
      </c>
      <c r="P31" s="123">
        <v>1987</v>
      </c>
      <c r="Q31" s="123">
        <v>765</v>
      </c>
      <c r="R31" s="123" t="s">
        <v>162</v>
      </c>
      <c r="S31" s="124"/>
      <c r="T31" s="124"/>
      <c r="U31" s="116">
        <v>2756</v>
      </c>
      <c r="V31" s="123">
        <v>203</v>
      </c>
      <c r="W31" s="124"/>
      <c r="X31" s="116">
        <v>2959</v>
      </c>
      <c r="Y31" s="28">
        <v>0</v>
      </c>
      <c r="Z31" s="124"/>
      <c r="AA31" s="124"/>
      <c r="AB31" s="124"/>
      <c r="AC31" s="124"/>
      <c r="AD31" s="124"/>
      <c r="AE31" s="124"/>
      <c r="AF31" s="124"/>
      <c r="AG31" s="124"/>
      <c r="AH31" s="124"/>
    </row>
    <row r="32" spans="1:34" s="125" customFormat="1" ht="14" outlineLevel="1">
      <c r="A32" s="288"/>
      <c r="B32" s="131" t="s">
        <v>556</v>
      </c>
      <c r="C32" s="124" t="s">
        <v>590</v>
      </c>
      <c r="D32" s="123" t="s">
        <v>627</v>
      </c>
      <c r="E32" s="123" t="s">
        <v>585</v>
      </c>
      <c r="F32" s="123" t="s">
        <v>156</v>
      </c>
      <c r="G32" s="123">
        <v>391</v>
      </c>
      <c r="H32" s="123" t="s">
        <v>162</v>
      </c>
      <c r="I32" s="116">
        <v>470</v>
      </c>
      <c r="J32" s="123" t="s">
        <v>639</v>
      </c>
      <c r="K32" s="124"/>
      <c r="L32" s="116">
        <v>496</v>
      </c>
      <c r="M32" s="288"/>
      <c r="N32" s="131" t="s">
        <v>556</v>
      </c>
      <c r="O32" s="124" t="s">
        <v>590</v>
      </c>
      <c r="P32" s="123" t="s">
        <v>597</v>
      </c>
      <c r="Q32" s="123">
        <v>435</v>
      </c>
      <c r="R32" s="123" t="s">
        <v>640</v>
      </c>
      <c r="S32" s="124"/>
      <c r="T32" s="123" t="s">
        <v>433</v>
      </c>
      <c r="U32" s="116">
        <v>471</v>
      </c>
      <c r="V32" s="123" t="s">
        <v>627</v>
      </c>
      <c r="W32" s="124"/>
      <c r="X32" s="116">
        <v>496</v>
      </c>
      <c r="Y32" s="28">
        <v>0</v>
      </c>
      <c r="Z32" s="124"/>
      <c r="AA32" s="124"/>
      <c r="AB32" s="124"/>
      <c r="AC32" s="124"/>
      <c r="AD32" s="124"/>
      <c r="AE32" s="124"/>
      <c r="AF32" s="124"/>
      <c r="AG32" s="124"/>
      <c r="AH32" s="124"/>
    </row>
    <row r="33" spans="1:34" s="125" customFormat="1" ht="14" outlineLevel="1">
      <c r="A33" s="288"/>
      <c r="B33" s="131" t="s">
        <v>558</v>
      </c>
      <c r="C33" s="124" t="s">
        <v>591</v>
      </c>
      <c r="D33" s="123">
        <v>5</v>
      </c>
      <c r="E33" s="123">
        <v>13</v>
      </c>
      <c r="F33" s="123">
        <v>0</v>
      </c>
      <c r="G33" s="123">
        <v>3</v>
      </c>
      <c r="H33" s="123">
        <v>0</v>
      </c>
      <c r="I33" s="116">
        <v>21</v>
      </c>
      <c r="J33" s="123">
        <v>0</v>
      </c>
      <c r="K33" s="124"/>
      <c r="L33" s="116">
        <v>21</v>
      </c>
      <c r="M33" s="288"/>
      <c r="N33" s="131" t="s">
        <v>558</v>
      </c>
      <c r="O33" s="124" t="s">
        <v>591</v>
      </c>
      <c r="P33" s="123">
        <v>4</v>
      </c>
      <c r="Q33" s="123">
        <v>10</v>
      </c>
      <c r="R33" s="123"/>
      <c r="S33" s="124"/>
      <c r="T33" s="123"/>
      <c r="U33" s="116">
        <v>14</v>
      </c>
      <c r="V33" s="123">
        <v>7</v>
      </c>
      <c r="W33" s="124"/>
      <c r="X33" s="116">
        <v>21</v>
      </c>
      <c r="Y33" s="28">
        <v>0</v>
      </c>
      <c r="Z33" s="124"/>
      <c r="AA33" s="124"/>
      <c r="AB33" s="124"/>
      <c r="AC33" s="124"/>
      <c r="AD33" s="124"/>
      <c r="AE33" s="124"/>
      <c r="AF33" s="124"/>
      <c r="AG33" s="124"/>
      <c r="AH33" s="124"/>
    </row>
    <row r="34" spans="1:34" s="125" customFormat="1" ht="15" outlineLevel="1" thickBot="1">
      <c r="A34" s="289"/>
      <c r="B34" s="131" t="s">
        <v>560</v>
      </c>
      <c r="C34" s="161" t="s">
        <v>592</v>
      </c>
      <c r="D34" s="123" t="s">
        <v>617</v>
      </c>
      <c r="E34" s="124"/>
      <c r="F34" s="123" t="s">
        <v>640</v>
      </c>
      <c r="G34" s="123" t="s">
        <v>641</v>
      </c>
      <c r="H34" s="123" t="s">
        <v>163</v>
      </c>
      <c r="I34" s="116">
        <v>227</v>
      </c>
      <c r="J34" s="123" t="s">
        <v>642</v>
      </c>
      <c r="K34" s="124"/>
      <c r="L34" s="116">
        <v>361</v>
      </c>
      <c r="M34" s="289"/>
      <c r="N34" s="131" t="s">
        <v>560</v>
      </c>
      <c r="O34" s="124" t="s">
        <v>592</v>
      </c>
      <c r="P34" s="123">
        <v>237</v>
      </c>
      <c r="Q34" s="124"/>
      <c r="R34" s="123" t="s">
        <v>598</v>
      </c>
      <c r="S34" s="123">
        <v>8</v>
      </c>
      <c r="T34" s="123" t="s">
        <v>643</v>
      </c>
      <c r="U34" s="116">
        <v>302</v>
      </c>
      <c r="V34" s="123" t="s">
        <v>644</v>
      </c>
      <c r="W34" s="124"/>
      <c r="X34" s="116">
        <v>361</v>
      </c>
      <c r="Y34" s="28">
        <v>0</v>
      </c>
      <c r="Z34" s="124"/>
      <c r="AA34" s="124"/>
      <c r="AB34" s="124"/>
      <c r="AC34" s="124"/>
      <c r="AD34" s="124"/>
      <c r="AE34" s="124"/>
      <c r="AF34" s="124"/>
      <c r="AG34" s="124"/>
      <c r="AH34" s="124"/>
    </row>
    <row r="35" spans="1:34" ht="17" thickTop="1"/>
  </sheetData>
  <mergeCells count="2">
    <mergeCell ref="A3:A34"/>
    <mergeCell ref="M3:M3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E95BD-5617-1B41-918A-0053FAF73402}">
  <dimension ref="A1:AS564"/>
  <sheetViews>
    <sheetView tabSelected="1" topLeftCell="C68" workbookViewId="0"/>
  </sheetViews>
  <sheetFormatPr baseColWidth="10" defaultColWidth="9.1640625" defaultRowHeight="13" outlineLevelRow="3"/>
  <cols>
    <col min="1" max="1" width="4.1640625" style="1" customWidth="1"/>
    <col min="2" max="2" width="11.33203125" style="2" customWidth="1"/>
    <col min="3" max="3" width="45" style="9" customWidth="1"/>
    <col min="4" max="8" width="7" style="2" customWidth="1"/>
    <col min="9" max="9" width="8.6640625" style="72" customWidth="1"/>
    <col min="10" max="10" width="7" style="2" customWidth="1"/>
    <col min="11" max="11" width="7" style="72" customWidth="1"/>
    <col min="12" max="12" width="8.6640625" style="72" customWidth="1"/>
    <col min="13" max="13" width="4.1640625" style="1" customWidth="1"/>
    <col min="14" max="14" width="11.33203125" style="2" customWidth="1"/>
    <col min="15" max="15" width="45" style="9" customWidth="1"/>
    <col min="16" max="20" width="7" style="2" customWidth="1"/>
    <col min="21" max="21" width="7" style="72" customWidth="1"/>
    <col min="22" max="22" width="7" style="2" customWidth="1"/>
    <col min="23" max="23" width="7" style="72" customWidth="1"/>
    <col min="24" max="24" width="8" style="72" bestFit="1" customWidth="1"/>
    <col min="25" max="25" width="10" style="28" customWidth="1"/>
    <col min="26" max="256" width="9.1640625" style="33"/>
    <col min="257" max="257" width="4.1640625" style="33" customWidth="1"/>
    <col min="258" max="258" width="11.33203125" style="33" customWidth="1"/>
    <col min="259" max="259" width="45" style="33" customWidth="1"/>
    <col min="260" max="264" width="7" style="33" customWidth="1"/>
    <col min="265" max="265" width="8.6640625" style="33" customWidth="1"/>
    <col min="266" max="267" width="7" style="33" customWidth="1"/>
    <col min="268" max="268" width="8.6640625" style="33" customWidth="1"/>
    <col min="269" max="269" width="4.1640625" style="33" customWidth="1"/>
    <col min="270" max="270" width="11.33203125" style="33" customWidth="1"/>
    <col min="271" max="271" width="45" style="33" customWidth="1"/>
    <col min="272" max="279" width="7" style="33" customWidth="1"/>
    <col min="280" max="280" width="8" style="33" bestFit="1" customWidth="1"/>
    <col min="281" max="281" width="10" style="33" customWidth="1"/>
    <col min="282" max="512" width="9.1640625" style="33"/>
    <col min="513" max="513" width="4.1640625" style="33" customWidth="1"/>
    <col min="514" max="514" width="11.33203125" style="33" customWidth="1"/>
    <col min="515" max="515" width="45" style="33" customWidth="1"/>
    <col min="516" max="520" width="7" style="33" customWidth="1"/>
    <col min="521" max="521" width="8.6640625" style="33" customWidth="1"/>
    <col min="522" max="523" width="7" style="33" customWidth="1"/>
    <col min="524" max="524" width="8.6640625" style="33" customWidth="1"/>
    <col min="525" max="525" width="4.1640625" style="33" customWidth="1"/>
    <col min="526" max="526" width="11.33203125" style="33" customWidth="1"/>
    <col min="527" max="527" width="45" style="33" customWidth="1"/>
    <col min="528" max="535" width="7" style="33" customWidth="1"/>
    <col min="536" max="536" width="8" style="33" bestFit="1" customWidth="1"/>
    <col min="537" max="537" width="10" style="33" customWidth="1"/>
    <col min="538" max="768" width="9.1640625" style="33"/>
    <col min="769" max="769" width="4.1640625" style="33" customWidth="1"/>
    <col min="770" max="770" width="11.33203125" style="33" customWidth="1"/>
    <col min="771" max="771" width="45" style="33" customWidth="1"/>
    <col min="772" max="776" width="7" style="33" customWidth="1"/>
    <col min="777" max="777" width="8.6640625" style="33" customWidth="1"/>
    <col min="778" max="779" width="7" style="33" customWidth="1"/>
    <col min="780" max="780" width="8.6640625" style="33" customWidth="1"/>
    <col min="781" max="781" width="4.1640625" style="33" customWidth="1"/>
    <col min="782" max="782" width="11.33203125" style="33" customWidth="1"/>
    <col min="783" max="783" width="45" style="33" customWidth="1"/>
    <col min="784" max="791" width="7" style="33" customWidth="1"/>
    <col min="792" max="792" width="8" style="33" bestFit="1" customWidth="1"/>
    <col min="793" max="793" width="10" style="33" customWidth="1"/>
    <col min="794" max="1024" width="9.1640625" style="33"/>
    <col min="1025" max="1025" width="4.1640625" style="33" customWidth="1"/>
    <col min="1026" max="1026" width="11.33203125" style="33" customWidth="1"/>
    <col min="1027" max="1027" width="45" style="33" customWidth="1"/>
    <col min="1028" max="1032" width="7" style="33" customWidth="1"/>
    <col min="1033" max="1033" width="8.6640625" style="33" customWidth="1"/>
    <col min="1034" max="1035" width="7" style="33" customWidth="1"/>
    <col min="1036" max="1036" width="8.6640625" style="33" customWidth="1"/>
    <col min="1037" max="1037" width="4.1640625" style="33" customWidth="1"/>
    <col min="1038" max="1038" width="11.33203125" style="33" customWidth="1"/>
    <col min="1039" max="1039" width="45" style="33" customWidth="1"/>
    <col min="1040" max="1047" width="7" style="33" customWidth="1"/>
    <col min="1048" max="1048" width="8" style="33" bestFit="1" customWidth="1"/>
    <col min="1049" max="1049" width="10" style="33" customWidth="1"/>
    <col min="1050" max="1280" width="9.1640625" style="33"/>
    <col min="1281" max="1281" width="4.1640625" style="33" customWidth="1"/>
    <col min="1282" max="1282" width="11.33203125" style="33" customWidth="1"/>
    <col min="1283" max="1283" width="45" style="33" customWidth="1"/>
    <col min="1284" max="1288" width="7" style="33" customWidth="1"/>
    <col min="1289" max="1289" width="8.6640625" style="33" customWidth="1"/>
    <col min="1290" max="1291" width="7" style="33" customWidth="1"/>
    <col min="1292" max="1292" width="8.6640625" style="33" customWidth="1"/>
    <col min="1293" max="1293" width="4.1640625" style="33" customWidth="1"/>
    <col min="1294" max="1294" width="11.33203125" style="33" customWidth="1"/>
    <col min="1295" max="1295" width="45" style="33" customWidth="1"/>
    <col min="1296" max="1303" width="7" style="33" customWidth="1"/>
    <col min="1304" max="1304" width="8" style="33" bestFit="1" customWidth="1"/>
    <col min="1305" max="1305" width="10" style="33" customWidth="1"/>
    <col min="1306" max="1536" width="9.1640625" style="33"/>
    <col min="1537" max="1537" width="4.1640625" style="33" customWidth="1"/>
    <col min="1538" max="1538" width="11.33203125" style="33" customWidth="1"/>
    <col min="1539" max="1539" width="45" style="33" customWidth="1"/>
    <col min="1540" max="1544" width="7" style="33" customWidth="1"/>
    <col min="1545" max="1545" width="8.6640625" style="33" customWidth="1"/>
    <col min="1546" max="1547" width="7" style="33" customWidth="1"/>
    <col min="1548" max="1548" width="8.6640625" style="33" customWidth="1"/>
    <col min="1549" max="1549" width="4.1640625" style="33" customWidth="1"/>
    <col min="1550" max="1550" width="11.33203125" style="33" customWidth="1"/>
    <col min="1551" max="1551" width="45" style="33" customWidth="1"/>
    <col min="1552" max="1559" width="7" style="33" customWidth="1"/>
    <col min="1560" max="1560" width="8" style="33" bestFit="1" customWidth="1"/>
    <col min="1561" max="1561" width="10" style="33" customWidth="1"/>
    <col min="1562" max="1792" width="9.1640625" style="33"/>
    <col min="1793" max="1793" width="4.1640625" style="33" customWidth="1"/>
    <col min="1794" max="1794" width="11.33203125" style="33" customWidth="1"/>
    <col min="1795" max="1795" width="45" style="33" customWidth="1"/>
    <col min="1796" max="1800" width="7" style="33" customWidth="1"/>
    <col min="1801" max="1801" width="8.6640625" style="33" customWidth="1"/>
    <col min="1802" max="1803" width="7" style="33" customWidth="1"/>
    <col min="1804" max="1804" width="8.6640625" style="33" customWidth="1"/>
    <col min="1805" max="1805" width="4.1640625" style="33" customWidth="1"/>
    <col min="1806" max="1806" width="11.33203125" style="33" customWidth="1"/>
    <col min="1807" max="1807" width="45" style="33" customWidth="1"/>
    <col min="1808" max="1815" width="7" style="33" customWidth="1"/>
    <col min="1816" max="1816" width="8" style="33" bestFit="1" customWidth="1"/>
    <col min="1817" max="1817" width="10" style="33" customWidth="1"/>
    <col min="1818" max="2048" width="9.1640625" style="33"/>
    <col min="2049" max="2049" width="4.1640625" style="33" customWidth="1"/>
    <col min="2050" max="2050" width="11.33203125" style="33" customWidth="1"/>
    <col min="2051" max="2051" width="45" style="33" customWidth="1"/>
    <col min="2052" max="2056" width="7" style="33" customWidth="1"/>
    <col min="2057" max="2057" width="8.6640625" style="33" customWidth="1"/>
    <col min="2058" max="2059" width="7" style="33" customWidth="1"/>
    <col min="2060" max="2060" width="8.6640625" style="33" customWidth="1"/>
    <col min="2061" max="2061" width="4.1640625" style="33" customWidth="1"/>
    <col min="2062" max="2062" width="11.33203125" style="33" customWidth="1"/>
    <col min="2063" max="2063" width="45" style="33" customWidth="1"/>
    <col min="2064" max="2071" width="7" style="33" customWidth="1"/>
    <col min="2072" max="2072" width="8" style="33" bestFit="1" customWidth="1"/>
    <col min="2073" max="2073" width="10" style="33" customWidth="1"/>
    <col min="2074" max="2304" width="9.1640625" style="33"/>
    <col min="2305" max="2305" width="4.1640625" style="33" customWidth="1"/>
    <col min="2306" max="2306" width="11.33203125" style="33" customWidth="1"/>
    <col min="2307" max="2307" width="45" style="33" customWidth="1"/>
    <col min="2308" max="2312" width="7" style="33" customWidth="1"/>
    <col min="2313" max="2313" width="8.6640625" style="33" customWidth="1"/>
    <col min="2314" max="2315" width="7" style="33" customWidth="1"/>
    <col min="2316" max="2316" width="8.6640625" style="33" customWidth="1"/>
    <col min="2317" max="2317" width="4.1640625" style="33" customWidth="1"/>
    <col min="2318" max="2318" width="11.33203125" style="33" customWidth="1"/>
    <col min="2319" max="2319" width="45" style="33" customWidth="1"/>
    <col min="2320" max="2327" width="7" style="33" customWidth="1"/>
    <col min="2328" max="2328" width="8" style="33" bestFit="1" customWidth="1"/>
    <col min="2329" max="2329" width="10" style="33" customWidth="1"/>
    <col min="2330" max="2560" width="9.1640625" style="33"/>
    <col min="2561" max="2561" width="4.1640625" style="33" customWidth="1"/>
    <col min="2562" max="2562" width="11.33203125" style="33" customWidth="1"/>
    <col min="2563" max="2563" width="45" style="33" customWidth="1"/>
    <col min="2564" max="2568" width="7" style="33" customWidth="1"/>
    <col min="2569" max="2569" width="8.6640625" style="33" customWidth="1"/>
    <col min="2570" max="2571" width="7" style="33" customWidth="1"/>
    <col min="2572" max="2572" width="8.6640625" style="33" customWidth="1"/>
    <col min="2573" max="2573" width="4.1640625" style="33" customWidth="1"/>
    <col min="2574" max="2574" width="11.33203125" style="33" customWidth="1"/>
    <col min="2575" max="2575" width="45" style="33" customWidth="1"/>
    <col min="2576" max="2583" width="7" style="33" customWidth="1"/>
    <col min="2584" max="2584" width="8" style="33" bestFit="1" customWidth="1"/>
    <col min="2585" max="2585" width="10" style="33" customWidth="1"/>
    <col min="2586" max="2816" width="9.1640625" style="33"/>
    <col min="2817" max="2817" width="4.1640625" style="33" customWidth="1"/>
    <col min="2818" max="2818" width="11.33203125" style="33" customWidth="1"/>
    <col min="2819" max="2819" width="45" style="33" customWidth="1"/>
    <col min="2820" max="2824" width="7" style="33" customWidth="1"/>
    <col min="2825" max="2825" width="8.6640625" style="33" customWidth="1"/>
    <col min="2826" max="2827" width="7" style="33" customWidth="1"/>
    <col min="2828" max="2828" width="8.6640625" style="33" customWidth="1"/>
    <col min="2829" max="2829" width="4.1640625" style="33" customWidth="1"/>
    <col min="2830" max="2830" width="11.33203125" style="33" customWidth="1"/>
    <col min="2831" max="2831" width="45" style="33" customWidth="1"/>
    <col min="2832" max="2839" width="7" style="33" customWidth="1"/>
    <col min="2840" max="2840" width="8" style="33" bestFit="1" customWidth="1"/>
    <col min="2841" max="2841" width="10" style="33" customWidth="1"/>
    <col min="2842" max="3072" width="9.1640625" style="33"/>
    <col min="3073" max="3073" width="4.1640625" style="33" customWidth="1"/>
    <col min="3074" max="3074" width="11.33203125" style="33" customWidth="1"/>
    <col min="3075" max="3075" width="45" style="33" customWidth="1"/>
    <col min="3076" max="3080" width="7" style="33" customWidth="1"/>
    <col min="3081" max="3081" width="8.6640625" style="33" customWidth="1"/>
    <col min="3082" max="3083" width="7" style="33" customWidth="1"/>
    <col min="3084" max="3084" width="8.6640625" style="33" customWidth="1"/>
    <col min="3085" max="3085" width="4.1640625" style="33" customWidth="1"/>
    <col min="3086" max="3086" width="11.33203125" style="33" customWidth="1"/>
    <col min="3087" max="3087" width="45" style="33" customWidth="1"/>
    <col min="3088" max="3095" width="7" style="33" customWidth="1"/>
    <col min="3096" max="3096" width="8" style="33" bestFit="1" customWidth="1"/>
    <col min="3097" max="3097" width="10" style="33" customWidth="1"/>
    <col min="3098" max="3328" width="9.1640625" style="33"/>
    <col min="3329" max="3329" width="4.1640625" style="33" customWidth="1"/>
    <col min="3330" max="3330" width="11.33203125" style="33" customWidth="1"/>
    <col min="3331" max="3331" width="45" style="33" customWidth="1"/>
    <col min="3332" max="3336" width="7" style="33" customWidth="1"/>
    <col min="3337" max="3337" width="8.6640625" style="33" customWidth="1"/>
    <col min="3338" max="3339" width="7" style="33" customWidth="1"/>
    <col min="3340" max="3340" width="8.6640625" style="33" customWidth="1"/>
    <col min="3341" max="3341" width="4.1640625" style="33" customWidth="1"/>
    <col min="3342" max="3342" width="11.33203125" style="33" customWidth="1"/>
    <col min="3343" max="3343" width="45" style="33" customWidth="1"/>
    <col min="3344" max="3351" width="7" style="33" customWidth="1"/>
    <col min="3352" max="3352" width="8" style="33" bestFit="1" customWidth="1"/>
    <col min="3353" max="3353" width="10" style="33" customWidth="1"/>
    <col min="3354" max="3584" width="9.1640625" style="33"/>
    <col min="3585" max="3585" width="4.1640625" style="33" customWidth="1"/>
    <col min="3586" max="3586" width="11.33203125" style="33" customWidth="1"/>
    <col min="3587" max="3587" width="45" style="33" customWidth="1"/>
    <col min="3588" max="3592" width="7" style="33" customWidth="1"/>
    <col min="3593" max="3593" width="8.6640625" style="33" customWidth="1"/>
    <col min="3594" max="3595" width="7" style="33" customWidth="1"/>
    <col min="3596" max="3596" width="8.6640625" style="33" customWidth="1"/>
    <col min="3597" max="3597" width="4.1640625" style="33" customWidth="1"/>
    <col min="3598" max="3598" width="11.33203125" style="33" customWidth="1"/>
    <col min="3599" max="3599" width="45" style="33" customWidth="1"/>
    <col min="3600" max="3607" width="7" style="33" customWidth="1"/>
    <col min="3608" max="3608" width="8" style="33" bestFit="1" customWidth="1"/>
    <col min="3609" max="3609" width="10" style="33" customWidth="1"/>
    <col min="3610" max="3840" width="9.1640625" style="33"/>
    <col min="3841" max="3841" width="4.1640625" style="33" customWidth="1"/>
    <col min="3842" max="3842" width="11.33203125" style="33" customWidth="1"/>
    <col min="3843" max="3843" width="45" style="33" customWidth="1"/>
    <col min="3844" max="3848" width="7" style="33" customWidth="1"/>
    <col min="3849" max="3849" width="8.6640625" style="33" customWidth="1"/>
    <col min="3850" max="3851" width="7" style="33" customWidth="1"/>
    <col min="3852" max="3852" width="8.6640625" style="33" customWidth="1"/>
    <col min="3853" max="3853" width="4.1640625" style="33" customWidth="1"/>
    <col min="3854" max="3854" width="11.33203125" style="33" customWidth="1"/>
    <col min="3855" max="3855" width="45" style="33" customWidth="1"/>
    <col min="3856" max="3863" width="7" style="33" customWidth="1"/>
    <col min="3864" max="3864" width="8" style="33" bestFit="1" customWidth="1"/>
    <col min="3865" max="3865" width="10" style="33" customWidth="1"/>
    <col min="3866" max="4096" width="9.1640625" style="33"/>
    <col min="4097" max="4097" width="4.1640625" style="33" customWidth="1"/>
    <col min="4098" max="4098" width="11.33203125" style="33" customWidth="1"/>
    <col min="4099" max="4099" width="45" style="33" customWidth="1"/>
    <col min="4100" max="4104" width="7" style="33" customWidth="1"/>
    <col min="4105" max="4105" width="8.6640625" style="33" customWidth="1"/>
    <col min="4106" max="4107" width="7" style="33" customWidth="1"/>
    <col min="4108" max="4108" width="8.6640625" style="33" customWidth="1"/>
    <col min="4109" max="4109" width="4.1640625" style="33" customWidth="1"/>
    <col min="4110" max="4110" width="11.33203125" style="33" customWidth="1"/>
    <col min="4111" max="4111" width="45" style="33" customWidth="1"/>
    <col min="4112" max="4119" width="7" style="33" customWidth="1"/>
    <col min="4120" max="4120" width="8" style="33" bestFit="1" customWidth="1"/>
    <col min="4121" max="4121" width="10" style="33" customWidth="1"/>
    <col min="4122" max="4352" width="9.1640625" style="33"/>
    <col min="4353" max="4353" width="4.1640625" style="33" customWidth="1"/>
    <col min="4354" max="4354" width="11.33203125" style="33" customWidth="1"/>
    <col min="4355" max="4355" width="45" style="33" customWidth="1"/>
    <col min="4356" max="4360" width="7" style="33" customWidth="1"/>
    <col min="4361" max="4361" width="8.6640625" style="33" customWidth="1"/>
    <col min="4362" max="4363" width="7" style="33" customWidth="1"/>
    <col min="4364" max="4364" width="8.6640625" style="33" customWidth="1"/>
    <col min="4365" max="4365" width="4.1640625" style="33" customWidth="1"/>
    <col min="4366" max="4366" width="11.33203125" style="33" customWidth="1"/>
    <col min="4367" max="4367" width="45" style="33" customWidth="1"/>
    <col min="4368" max="4375" width="7" style="33" customWidth="1"/>
    <col min="4376" max="4376" width="8" style="33" bestFit="1" customWidth="1"/>
    <col min="4377" max="4377" width="10" style="33" customWidth="1"/>
    <col min="4378" max="4608" width="9.1640625" style="33"/>
    <col min="4609" max="4609" width="4.1640625" style="33" customWidth="1"/>
    <col min="4610" max="4610" width="11.33203125" style="33" customWidth="1"/>
    <col min="4611" max="4611" width="45" style="33" customWidth="1"/>
    <col min="4612" max="4616" width="7" style="33" customWidth="1"/>
    <col min="4617" max="4617" width="8.6640625" style="33" customWidth="1"/>
    <col min="4618" max="4619" width="7" style="33" customWidth="1"/>
    <col min="4620" max="4620" width="8.6640625" style="33" customWidth="1"/>
    <col min="4621" max="4621" width="4.1640625" style="33" customWidth="1"/>
    <col min="4622" max="4622" width="11.33203125" style="33" customWidth="1"/>
    <col min="4623" max="4623" width="45" style="33" customWidth="1"/>
    <col min="4624" max="4631" width="7" style="33" customWidth="1"/>
    <col min="4632" max="4632" width="8" style="33" bestFit="1" customWidth="1"/>
    <col min="4633" max="4633" width="10" style="33" customWidth="1"/>
    <col min="4634" max="4864" width="9.1640625" style="33"/>
    <col min="4865" max="4865" width="4.1640625" style="33" customWidth="1"/>
    <col min="4866" max="4866" width="11.33203125" style="33" customWidth="1"/>
    <col min="4867" max="4867" width="45" style="33" customWidth="1"/>
    <col min="4868" max="4872" width="7" style="33" customWidth="1"/>
    <col min="4873" max="4873" width="8.6640625" style="33" customWidth="1"/>
    <col min="4874" max="4875" width="7" style="33" customWidth="1"/>
    <col min="4876" max="4876" width="8.6640625" style="33" customWidth="1"/>
    <col min="4877" max="4877" width="4.1640625" style="33" customWidth="1"/>
    <col min="4878" max="4878" width="11.33203125" style="33" customWidth="1"/>
    <col min="4879" max="4879" width="45" style="33" customWidth="1"/>
    <col min="4880" max="4887" width="7" style="33" customWidth="1"/>
    <col min="4888" max="4888" width="8" style="33" bestFit="1" customWidth="1"/>
    <col min="4889" max="4889" width="10" style="33" customWidth="1"/>
    <col min="4890" max="5120" width="9.1640625" style="33"/>
    <col min="5121" max="5121" width="4.1640625" style="33" customWidth="1"/>
    <col min="5122" max="5122" width="11.33203125" style="33" customWidth="1"/>
    <col min="5123" max="5123" width="45" style="33" customWidth="1"/>
    <col min="5124" max="5128" width="7" style="33" customWidth="1"/>
    <col min="5129" max="5129" width="8.6640625" style="33" customWidth="1"/>
    <col min="5130" max="5131" width="7" style="33" customWidth="1"/>
    <col min="5132" max="5132" width="8.6640625" style="33" customWidth="1"/>
    <col min="5133" max="5133" width="4.1640625" style="33" customWidth="1"/>
    <col min="5134" max="5134" width="11.33203125" style="33" customWidth="1"/>
    <col min="5135" max="5135" width="45" style="33" customWidth="1"/>
    <col min="5136" max="5143" width="7" style="33" customWidth="1"/>
    <col min="5144" max="5144" width="8" style="33" bestFit="1" customWidth="1"/>
    <col min="5145" max="5145" width="10" style="33" customWidth="1"/>
    <col min="5146" max="5376" width="9.1640625" style="33"/>
    <col min="5377" max="5377" width="4.1640625" style="33" customWidth="1"/>
    <col min="5378" max="5378" width="11.33203125" style="33" customWidth="1"/>
    <col min="5379" max="5379" width="45" style="33" customWidth="1"/>
    <col min="5380" max="5384" width="7" style="33" customWidth="1"/>
    <col min="5385" max="5385" width="8.6640625" style="33" customWidth="1"/>
    <col min="5386" max="5387" width="7" style="33" customWidth="1"/>
    <col min="5388" max="5388" width="8.6640625" style="33" customWidth="1"/>
    <col min="5389" max="5389" width="4.1640625" style="33" customWidth="1"/>
    <col min="5390" max="5390" width="11.33203125" style="33" customWidth="1"/>
    <col min="5391" max="5391" width="45" style="33" customWidth="1"/>
    <col min="5392" max="5399" width="7" style="33" customWidth="1"/>
    <col min="5400" max="5400" width="8" style="33" bestFit="1" customWidth="1"/>
    <col min="5401" max="5401" width="10" style="33" customWidth="1"/>
    <col min="5402" max="5632" width="9.1640625" style="33"/>
    <col min="5633" max="5633" width="4.1640625" style="33" customWidth="1"/>
    <col min="5634" max="5634" width="11.33203125" style="33" customWidth="1"/>
    <col min="5635" max="5635" width="45" style="33" customWidth="1"/>
    <col min="5636" max="5640" width="7" style="33" customWidth="1"/>
    <col min="5641" max="5641" width="8.6640625" style="33" customWidth="1"/>
    <col min="5642" max="5643" width="7" style="33" customWidth="1"/>
    <col min="5644" max="5644" width="8.6640625" style="33" customWidth="1"/>
    <col min="5645" max="5645" width="4.1640625" style="33" customWidth="1"/>
    <col min="5646" max="5646" width="11.33203125" style="33" customWidth="1"/>
    <col min="5647" max="5647" width="45" style="33" customWidth="1"/>
    <col min="5648" max="5655" width="7" style="33" customWidth="1"/>
    <col min="5656" max="5656" width="8" style="33" bestFit="1" customWidth="1"/>
    <col min="5657" max="5657" width="10" style="33" customWidth="1"/>
    <col min="5658" max="5888" width="9.1640625" style="33"/>
    <col min="5889" max="5889" width="4.1640625" style="33" customWidth="1"/>
    <col min="5890" max="5890" width="11.33203125" style="33" customWidth="1"/>
    <col min="5891" max="5891" width="45" style="33" customWidth="1"/>
    <col min="5892" max="5896" width="7" style="33" customWidth="1"/>
    <col min="5897" max="5897" width="8.6640625" style="33" customWidth="1"/>
    <col min="5898" max="5899" width="7" style="33" customWidth="1"/>
    <col min="5900" max="5900" width="8.6640625" style="33" customWidth="1"/>
    <col min="5901" max="5901" width="4.1640625" style="33" customWidth="1"/>
    <col min="5902" max="5902" width="11.33203125" style="33" customWidth="1"/>
    <col min="5903" max="5903" width="45" style="33" customWidth="1"/>
    <col min="5904" max="5911" width="7" style="33" customWidth="1"/>
    <col min="5912" max="5912" width="8" style="33" bestFit="1" customWidth="1"/>
    <col min="5913" max="5913" width="10" style="33" customWidth="1"/>
    <col min="5914" max="6144" width="9.1640625" style="33"/>
    <col min="6145" max="6145" width="4.1640625" style="33" customWidth="1"/>
    <col min="6146" max="6146" width="11.33203125" style="33" customWidth="1"/>
    <col min="6147" max="6147" width="45" style="33" customWidth="1"/>
    <col min="6148" max="6152" width="7" style="33" customWidth="1"/>
    <col min="6153" max="6153" width="8.6640625" style="33" customWidth="1"/>
    <col min="6154" max="6155" width="7" style="33" customWidth="1"/>
    <col min="6156" max="6156" width="8.6640625" style="33" customWidth="1"/>
    <col min="6157" max="6157" width="4.1640625" style="33" customWidth="1"/>
    <col min="6158" max="6158" width="11.33203125" style="33" customWidth="1"/>
    <col min="6159" max="6159" width="45" style="33" customWidth="1"/>
    <col min="6160" max="6167" width="7" style="33" customWidth="1"/>
    <col min="6168" max="6168" width="8" style="33" bestFit="1" customWidth="1"/>
    <col min="6169" max="6169" width="10" style="33" customWidth="1"/>
    <col min="6170" max="6400" width="9.1640625" style="33"/>
    <col min="6401" max="6401" width="4.1640625" style="33" customWidth="1"/>
    <col min="6402" max="6402" width="11.33203125" style="33" customWidth="1"/>
    <col min="6403" max="6403" width="45" style="33" customWidth="1"/>
    <col min="6404" max="6408" width="7" style="33" customWidth="1"/>
    <col min="6409" max="6409" width="8.6640625" style="33" customWidth="1"/>
    <col min="6410" max="6411" width="7" style="33" customWidth="1"/>
    <col min="6412" max="6412" width="8.6640625" style="33" customWidth="1"/>
    <col min="6413" max="6413" width="4.1640625" style="33" customWidth="1"/>
    <col min="6414" max="6414" width="11.33203125" style="33" customWidth="1"/>
    <col min="6415" max="6415" width="45" style="33" customWidth="1"/>
    <col min="6416" max="6423" width="7" style="33" customWidth="1"/>
    <col min="6424" max="6424" width="8" style="33" bestFit="1" customWidth="1"/>
    <col min="6425" max="6425" width="10" style="33" customWidth="1"/>
    <col min="6426" max="6656" width="9.1640625" style="33"/>
    <col min="6657" max="6657" width="4.1640625" style="33" customWidth="1"/>
    <col min="6658" max="6658" width="11.33203125" style="33" customWidth="1"/>
    <col min="6659" max="6659" width="45" style="33" customWidth="1"/>
    <col min="6660" max="6664" width="7" style="33" customWidth="1"/>
    <col min="6665" max="6665" width="8.6640625" style="33" customWidth="1"/>
    <col min="6666" max="6667" width="7" style="33" customWidth="1"/>
    <col min="6668" max="6668" width="8.6640625" style="33" customWidth="1"/>
    <col min="6669" max="6669" width="4.1640625" style="33" customWidth="1"/>
    <col min="6670" max="6670" width="11.33203125" style="33" customWidth="1"/>
    <col min="6671" max="6671" width="45" style="33" customWidth="1"/>
    <col min="6672" max="6679" width="7" style="33" customWidth="1"/>
    <col min="6680" max="6680" width="8" style="33" bestFit="1" customWidth="1"/>
    <col min="6681" max="6681" width="10" style="33" customWidth="1"/>
    <col min="6682" max="6912" width="9.1640625" style="33"/>
    <col min="6913" max="6913" width="4.1640625" style="33" customWidth="1"/>
    <col min="6914" max="6914" width="11.33203125" style="33" customWidth="1"/>
    <col min="6915" max="6915" width="45" style="33" customWidth="1"/>
    <col min="6916" max="6920" width="7" style="33" customWidth="1"/>
    <col min="6921" max="6921" width="8.6640625" style="33" customWidth="1"/>
    <col min="6922" max="6923" width="7" style="33" customWidth="1"/>
    <col min="6924" max="6924" width="8.6640625" style="33" customWidth="1"/>
    <col min="6925" max="6925" width="4.1640625" style="33" customWidth="1"/>
    <col min="6926" max="6926" width="11.33203125" style="33" customWidth="1"/>
    <col min="6927" max="6927" width="45" style="33" customWidth="1"/>
    <col min="6928" max="6935" width="7" style="33" customWidth="1"/>
    <col min="6936" max="6936" width="8" style="33" bestFit="1" customWidth="1"/>
    <col min="6937" max="6937" width="10" style="33" customWidth="1"/>
    <col min="6938" max="7168" width="9.1640625" style="33"/>
    <col min="7169" max="7169" width="4.1640625" style="33" customWidth="1"/>
    <col min="7170" max="7170" width="11.33203125" style="33" customWidth="1"/>
    <col min="7171" max="7171" width="45" style="33" customWidth="1"/>
    <col min="7172" max="7176" width="7" style="33" customWidth="1"/>
    <col min="7177" max="7177" width="8.6640625" style="33" customWidth="1"/>
    <col min="7178" max="7179" width="7" style="33" customWidth="1"/>
    <col min="7180" max="7180" width="8.6640625" style="33" customWidth="1"/>
    <col min="7181" max="7181" width="4.1640625" style="33" customWidth="1"/>
    <col min="7182" max="7182" width="11.33203125" style="33" customWidth="1"/>
    <col min="7183" max="7183" width="45" style="33" customWidth="1"/>
    <col min="7184" max="7191" width="7" style="33" customWidth="1"/>
    <col min="7192" max="7192" width="8" style="33" bestFit="1" customWidth="1"/>
    <col min="7193" max="7193" width="10" style="33" customWidth="1"/>
    <col min="7194" max="7424" width="9.1640625" style="33"/>
    <col min="7425" max="7425" width="4.1640625" style="33" customWidth="1"/>
    <col min="7426" max="7426" width="11.33203125" style="33" customWidth="1"/>
    <col min="7427" max="7427" width="45" style="33" customWidth="1"/>
    <col min="7428" max="7432" width="7" style="33" customWidth="1"/>
    <col min="7433" max="7433" width="8.6640625" style="33" customWidth="1"/>
    <col min="7434" max="7435" width="7" style="33" customWidth="1"/>
    <col min="7436" max="7436" width="8.6640625" style="33" customWidth="1"/>
    <col min="7437" max="7437" width="4.1640625" style="33" customWidth="1"/>
    <col min="7438" max="7438" width="11.33203125" style="33" customWidth="1"/>
    <col min="7439" max="7439" width="45" style="33" customWidth="1"/>
    <col min="7440" max="7447" width="7" style="33" customWidth="1"/>
    <col min="7448" max="7448" width="8" style="33" bestFit="1" customWidth="1"/>
    <col min="7449" max="7449" width="10" style="33" customWidth="1"/>
    <col min="7450" max="7680" width="9.1640625" style="33"/>
    <col min="7681" max="7681" width="4.1640625" style="33" customWidth="1"/>
    <col min="7682" max="7682" width="11.33203125" style="33" customWidth="1"/>
    <col min="7683" max="7683" width="45" style="33" customWidth="1"/>
    <col min="7684" max="7688" width="7" style="33" customWidth="1"/>
    <col min="7689" max="7689" width="8.6640625" style="33" customWidth="1"/>
    <col min="7690" max="7691" width="7" style="33" customWidth="1"/>
    <col min="7692" max="7692" width="8.6640625" style="33" customWidth="1"/>
    <col min="7693" max="7693" width="4.1640625" style="33" customWidth="1"/>
    <col min="7694" max="7694" width="11.33203125" style="33" customWidth="1"/>
    <col min="7695" max="7695" width="45" style="33" customWidth="1"/>
    <col min="7696" max="7703" width="7" style="33" customWidth="1"/>
    <col min="7704" max="7704" width="8" style="33" bestFit="1" customWidth="1"/>
    <col min="7705" max="7705" width="10" style="33" customWidth="1"/>
    <col min="7706" max="7936" width="9.1640625" style="33"/>
    <col min="7937" max="7937" width="4.1640625" style="33" customWidth="1"/>
    <col min="7938" max="7938" width="11.33203125" style="33" customWidth="1"/>
    <col min="7939" max="7939" width="45" style="33" customWidth="1"/>
    <col min="7940" max="7944" width="7" style="33" customWidth="1"/>
    <col min="7945" max="7945" width="8.6640625" style="33" customWidth="1"/>
    <col min="7946" max="7947" width="7" style="33" customWidth="1"/>
    <col min="7948" max="7948" width="8.6640625" style="33" customWidth="1"/>
    <col min="7949" max="7949" width="4.1640625" style="33" customWidth="1"/>
    <col min="7950" max="7950" width="11.33203125" style="33" customWidth="1"/>
    <col min="7951" max="7951" width="45" style="33" customWidth="1"/>
    <col min="7952" max="7959" width="7" style="33" customWidth="1"/>
    <col min="7960" max="7960" width="8" style="33" bestFit="1" customWidth="1"/>
    <col min="7961" max="7961" width="10" style="33" customWidth="1"/>
    <col min="7962" max="8192" width="9.1640625" style="33"/>
    <col min="8193" max="8193" width="4.1640625" style="33" customWidth="1"/>
    <col min="8194" max="8194" width="11.33203125" style="33" customWidth="1"/>
    <col min="8195" max="8195" width="45" style="33" customWidth="1"/>
    <col min="8196" max="8200" width="7" style="33" customWidth="1"/>
    <col min="8201" max="8201" width="8.6640625" style="33" customWidth="1"/>
    <col min="8202" max="8203" width="7" style="33" customWidth="1"/>
    <col min="8204" max="8204" width="8.6640625" style="33" customWidth="1"/>
    <col min="8205" max="8205" width="4.1640625" style="33" customWidth="1"/>
    <col min="8206" max="8206" width="11.33203125" style="33" customWidth="1"/>
    <col min="8207" max="8207" width="45" style="33" customWidth="1"/>
    <col min="8208" max="8215" width="7" style="33" customWidth="1"/>
    <col min="8216" max="8216" width="8" style="33" bestFit="1" customWidth="1"/>
    <col min="8217" max="8217" width="10" style="33" customWidth="1"/>
    <col min="8218" max="8448" width="9.1640625" style="33"/>
    <col min="8449" max="8449" width="4.1640625" style="33" customWidth="1"/>
    <col min="8450" max="8450" width="11.33203125" style="33" customWidth="1"/>
    <col min="8451" max="8451" width="45" style="33" customWidth="1"/>
    <col min="8452" max="8456" width="7" style="33" customWidth="1"/>
    <col min="8457" max="8457" width="8.6640625" style="33" customWidth="1"/>
    <col min="8458" max="8459" width="7" style="33" customWidth="1"/>
    <col min="8460" max="8460" width="8.6640625" style="33" customWidth="1"/>
    <col min="8461" max="8461" width="4.1640625" style="33" customWidth="1"/>
    <col min="8462" max="8462" width="11.33203125" style="33" customWidth="1"/>
    <col min="8463" max="8463" width="45" style="33" customWidth="1"/>
    <col min="8464" max="8471" width="7" style="33" customWidth="1"/>
    <col min="8472" max="8472" width="8" style="33" bestFit="1" customWidth="1"/>
    <col min="8473" max="8473" width="10" style="33" customWidth="1"/>
    <col min="8474" max="8704" width="9.1640625" style="33"/>
    <col min="8705" max="8705" width="4.1640625" style="33" customWidth="1"/>
    <col min="8706" max="8706" width="11.33203125" style="33" customWidth="1"/>
    <col min="8707" max="8707" width="45" style="33" customWidth="1"/>
    <col min="8708" max="8712" width="7" style="33" customWidth="1"/>
    <col min="8713" max="8713" width="8.6640625" style="33" customWidth="1"/>
    <col min="8714" max="8715" width="7" style="33" customWidth="1"/>
    <col min="8716" max="8716" width="8.6640625" style="33" customWidth="1"/>
    <col min="8717" max="8717" width="4.1640625" style="33" customWidth="1"/>
    <col min="8718" max="8718" width="11.33203125" style="33" customWidth="1"/>
    <col min="8719" max="8719" width="45" style="33" customWidth="1"/>
    <col min="8720" max="8727" width="7" style="33" customWidth="1"/>
    <col min="8728" max="8728" width="8" style="33" bestFit="1" customWidth="1"/>
    <col min="8729" max="8729" width="10" style="33" customWidth="1"/>
    <col min="8730" max="8960" width="9.1640625" style="33"/>
    <col min="8961" max="8961" width="4.1640625" style="33" customWidth="1"/>
    <col min="8962" max="8962" width="11.33203125" style="33" customWidth="1"/>
    <col min="8963" max="8963" width="45" style="33" customWidth="1"/>
    <col min="8964" max="8968" width="7" style="33" customWidth="1"/>
    <col min="8969" max="8969" width="8.6640625" style="33" customWidth="1"/>
    <col min="8970" max="8971" width="7" style="33" customWidth="1"/>
    <col min="8972" max="8972" width="8.6640625" style="33" customWidth="1"/>
    <col min="8973" max="8973" width="4.1640625" style="33" customWidth="1"/>
    <col min="8974" max="8974" width="11.33203125" style="33" customWidth="1"/>
    <col min="8975" max="8975" width="45" style="33" customWidth="1"/>
    <col min="8976" max="8983" width="7" style="33" customWidth="1"/>
    <col min="8984" max="8984" width="8" style="33" bestFit="1" customWidth="1"/>
    <col min="8985" max="8985" width="10" style="33" customWidth="1"/>
    <col min="8986" max="9216" width="9.1640625" style="33"/>
    <col min="9217" max="9217" width="4.1640625" style="33" customWidth="1"/>
    <col min="9218" max="9218" width="11.33203125" style="33" customWidth="1"/>
    <col min="9219" max="9219" width="45" style="33" customWidth="1"/>
    <col min="9220" max="9224" width="7" style="33" customWidth="1"/>
    <col min="9225" max="9225" width="8.6640625" style="33" customWidth="1"/>
    <col min="9226" max="9227" width="7" style="33" customWidth="1"/>
    <col min="9228" max="9228" width="8.6640625" style="33" customWidth="1"/>
    <col min="9229" max="9229" width="4.1640625" style="33" customWidth="1"/>
    <col min="9230" max="9230" width="11.33203125" style="33" customWidth="1"/>
    <col min="9231" max="9231" width="45" style="33" customWidth="1"/>
    <col min="9232" max="9239" width="7" style="33" customWidth="1"/>
    <col min="9240" max="9240" width="8" style="33" bestFit="1" customWidth="1"/>
    <col min="9241" max="9241" width="10" style="33" customWidth="1"/>
    <col min="9242" max="9472" width="9.1640625" style="33"/>
    <col min="9473" max="9473" width="4.1640625" style="33" customWidth="1"/>
    <col min="9474" max="9474" width="11.33203125" style="33" customWidth="1"/>
    <col min="9475" max="9475" width="45" style="33" customWidth="1"/>
    <col min="9476" max="9480" width="7" style="33" customWidth="1"/>
    <col min="9481" max="9481" width="8.6640625" style="33" customWidth="1"/>
    <col min="9482" max="9483" width="7" style="33" customWidth="1"/>
    <col min="9484" max="9484" width="8.6640625" style="33" customWidth="1"/>
    <col min="9485" max="9485" width="4.1640625" style="33" customWidth="1"/>
    <col min="9486" max="9486" width="11.33203125" style="33" customWidth="1"/>
    <col min="9487" max="9487" width="45" style="33" customWidth="1"/>
    <col min="9488" max="9495" width="7" style="33" customWidth="1"/>
    <col min="9496" max="9496" width="8" style="33" bestFit="1" customWidth="1"/>
    <col min="9497" max="9497" width="10" style="33" customWidth="1"/>
    <col min="9498" max="9728" width="9.1640625" style="33"/>
    <col min="9729" max="9729" width="4.1640625" style="33" customWidth="1"/>
    <col min="9730" max="9730" width="11.33203125" style="33" customWidth="1"/>
    <col min="9731" max="9731" width="45" style="33" customWidth="1"/>
    <col min="9732" max="9736" width="7" style="33" customWidth="1"/>
    <col min="9737" max="9737" width="8.6640625" style="33" customWidth="1"/>
    <col min="9738" max="9739" width="7" style="33" customWidth="1"/>
    <col min="9740" max="9740" width="8.6640625" style="33" customWidth="1"/>
    <col min="9741" max="9741" width="4.1640625" style="33" customWidth="1"/>
    <col min="9742" max="9742" width="11.33203125" style="33" customWidth="1"/>
    <col min="9743" max="9743" width="45" style="33" customWidth="1"/>
    <col min="9744" max="9751" width="7" style="33" customWidth="1"/>
    <col min="9752" max="9752" width="8" style="33" bestFit="1" customWidth="1"/>
    <col min="9753" max="9753" width="10" style="33" customWidth="1"/>
    <col min="9754" max="9984" width="9.1640625" style="33"/>
    <col min="9985" max="9985" width="4.1640625" style="33" customWidth="1"/>
    <col min="9986" max="9986" width="11.33203125" style="33" customWidth="1"/>
    <col min="9987" max="9987" width="45" style="33" customWidth="1"/>
    <col min="9988" max="9992" width="7" style="33" customWidth="1"/>
    <col min="9993" max="9993" width="8.6640625" style="33" customWidth="1"/>
    <col min="9994" max="9995" width="7" style="33" customWidth="1"/>
    <col min="9996" max="9996" width="8.6640625" style="33" customWidth="1"/>
    <col min="9997" max="9997" width="4.1640625" style="33" customWidth="1"/>
    <col min="9998" max="9998" width="11.33203125" style="33" customWidth="1"/>
    <col min="9999" max="9999" width="45" style="33" customWidth="1"/>
    <col min="10000" max="10007" width="7" style="33" customWidth="1"/>
    <col min="10008" max="10008" width="8" style="33" bestFit="1" customWidth="1"/>
    <col min="10009" max="10009" width="10" style="33" customWidth="1"/>
    <col min="10010" max="10240" width="9.1640625" style="33"/>
    <col min="10241" max="10241" width="4.1640625" style="33" customWidth="1"/>
    <col min="10242" max="10242" width="11.33203125" style="33" customWidth="1"/>
    <col min="10243" max="10243" width="45" style="33" customWidth="1"/>
    <col min="10244" max="10248" width="7" style="33" customWidth="1"/>
    <col min="10249" max="10249" width="8.6640625" style="33" customWidth="1"/>
    <col min="10250" max="10251" width="7" style="33" customWidth="1"/>
    <col min="10252" max="10252" width="8.6640625" style="33" customWidth="1"/>
    <col min="10253" max="10253" width="4.1640625" style="33" customWidth="1"/>
    <col min="10254" max="10254" width="11.33203125" style="33" customWidth="1"/>
    <col min="10255" max="10255" width="45" style="33" customWidth="1"/>
    <col min="10256" max="10263" width="7" style="33" customWidth="1"/>
    <col min="10264" max="10264" width="8" style="33" bestFit="1" customWidth="1"/>
    <col min="10265" max="10265" width="10" style="33" customWidth="1"/>
    <col min="10266" max="10496" width="9.1640625" style="33"/>
    <col min="10497" max="10497" width="4.1640625" style="33" customWidth="1"/>
    <col min="10498" max="10498" width="11.33203125" style="33" customWidth="1"/>
    <col min="10499" max="10499" width="45" style="33" customWidth="1"/>
    <col min="10500" max="10504" width="7" style="33" customWidth="1"/>
    <col min="10505" max="10505" width="8.6640625" style="33" customWidth="1"/>
    <col min="10506" max="10507" width="7" style="33" customWidth="1"/>
    <col min="10508" max="10508" width="8.6640625" style="33" customWidth="1"/>
    <col min="10509" max="10509" width="4.1640625" style="33" customWidth="1"/>
    <col min="10510" max="10510" width="11.33203125" style="33" customWidth="1"/>
    <col min="10511" max="10511" width="45" style="33" customWidth="1"/>
    <col min="10512" max="10519" width="7" style="33" customWidth="1"/>
    <col min="10520" max="10520" width="8" style="33" bestFit="1" customWidth="1"/>
    <col min="10521" max="10521" width="10" style="33" customWidth="1"/>
    <col min="10522" max="10752" width="9.1640625" style="33"/>
    <col min="10753" max="10753" width="4.1640625" style="33" customWidth="1"/>
    <col min="10754" max="10754" width="11.33203125" style="33" customWidth="1"/>
    <col min="10755" max="10755" width="45" style="33" customWidth="1"/>
    <col min="10756" max="10760" width="7" style="33" customWidth="1"/>
    <col min="10761" max="10761" width="8.6640625" style="33" customWidth="1"/>
    <col min="10762" max="10763" width="7" style="33" customWidth="1"/>
    <col min="10764" max="10764" width="8.6640625" style="33" customWidth="1"/>
    <col min="10765" max="10765" width="4.1640625" style="33" customWidth="1"/>
    <col min="10766" max="10766" width="11.33203125" style="33" customWidth="1"/>
    <col min="10767" max="10767" width="45" style="33" customWidth="1"/>
    <col min="10768" max="10775" width="7" style="33" customWidth="1"/>
    <col min="10776" max="10776" width="8" style="33" bestFit="1" customWidth="1"/>
    <col min="10777" max="10777" width="10" style="33" customWidth="1"/>
    <col min="10778" max="11008" width="9.1640625" style="33"/>
    <col min="11009" max="11009" width="4.1640625" style="33" customWidth="1"/>
    <col min="11010" max="11010" width="11.33203125" style="33" customWidth="1"/>
    <col min="11011" max="11011" width="45" style="33" customWidth="1"/>
    <col min="11012" max="11016" width="7" style="33" customWidth="1"/>
    <col min="11017" max="11017" width="8.6640625" style="33" customWidth="1"/>
    <col min="11018" max="11019" width="7" style="33" customWidth="1"/>
    <col min="11020" max="11020" width="8.6640625" style="33" customWidth="1"/>
    <col min="11021" max="11021" width="4.1640625" style="33" customWidth="1"/>
    <col min="11022" max="11022" width="11.33203125" style="33" customWidth="1"/>
    <col min="11023" max="11023" width="45" style="33" customWidth="1"/>
    <col min="11024" max="11031" width="7" style="33" customWidth="1"/>
    <col min="11032" max="11032" width="8" style="33" bestFit="1" customWidth="1"/>
    <col min="11033" max="11033" width="10" style="33" customWidth="1"/>
    <col min="11034" max="11264" width="9.1640625" style="33"/>
    <col min="11265" max="11265" width="4.1640625" style="33" customWidth="1"/>
    <col min="11266" max="11266" width="11.33203125" style="33" customWidth="1"/>
    <col min="11267" max="11267" width="45" style="33" customWidth="1"/>
    <col min="11268" max="11272" width="7" style="33" customWidth="1"/>
    <col min="11273" max="11273" width="8.6640625" style="33" customWidth="1"/>
    <col min="11274" max="11275" width="7" style="33" customWidth="1"/>
    <col min="11276" max="11276" width="8.6640625" style="33" customWidth="1"/>
    <col min="11277" max="11277" width="4.1640625" style="33" customWidth="1"/>
    <col min="11278" max="11278" width="11.33203125" style="33" customWidth="1"/>
    <col min="11279" max="11279" width="45" style="33" customWidth="1"/>
    <col min="11280" max="11287" width="7" style="33" customWidth="1"/>
    <col min="11288" max="11288" width="8" style="33" bestFit="1" customWidth="1"/>
    <col min="11289" max="11289" width="10" style="33" customWidth="1"/>
    <col min="11290" max="11520" width="9.1640625" style="33"/>
    <col min="11521" max="11521" width="4.1640625" style="33" customWidth="1"/>
    <col min="11522" max="11522" width="11.33203125" style="33" customWidth="1"/>
    <col min="11523" max="11523" width="45" style="33" customWidth="1"/>
    <col min="11524" max="11528" width="7" style="33" customWidth="1"/>
    <col min="11529" max="11529" width="8.6640625" style="33" customWidth="1"/>
    <col min="11530" max="11531" width="7" style="33" customWidth="1"/>
    <col min="11532" max="11532" width="8.6640625" style="33" customWidth="1"/>
    <col min="11533" max="11533" width="4.1640625" style="33" customWidth="1"/>
    <col min="11534" max="11534" width="11.33203125" style="33" customWidth="1"/>
    <col min="11535" max="11535" width="45" style="33" customWidth="1"/>
    <col min="11536" max="11543" width="7" style="33" customWidth="1"/>
    <col min="11544" max="11544" width="8" style="33" bestFit="1" customWidth="1"/>
    <col min="11545" max="11545" width="10" style="33" customWidth="1"/>
    <col min="11546" max="11776" width="9.1640625" style="33"/>
    <col min="11777" max="11777" width="4.1640625" style="33" customWidth="1"/>
    <col min="11778" max="11778" width="11.33203125" style="33" customWidth="1"/>
    <col min="11779" max="11779" width="45" style="33" customWidth="1"/>
    <col min="11780" max="11784" width="7" style="33" customWidth="1"/>
    <col min="11785" max="11785" width="8.6640625" style="33" customWidth="1"/>
    <col min="11786" max="11787" width="7" style="33" customWidth="1"/>
    <col min="11788" max="11788" width="8.6640625" style="33" customWidth="1"/>
    <col min="11789" max="11789" width="4.1640625" style="33" customWidth="1"/>
    <col min="11790" max="11790" width="11.33203125" style="33" customWidth="1"/>
    <col min="11791" max="11791" width="45" style="33" customWidth="1"/>
    <col min="11792" max="11799" width="7" style="33" customWidth="1"/>
    <col min="11800" max="11800" width="8" style="33" bestFit="1" customWidth="1"/>
    <col min="11801" max="11801" width="10" style="33" customWidth="1"/>
    <col min="11802" max="12032" width="9.1640625" style="33"/>
    <col min="12033" max="12033" width="4.1640625" style="33" customWidth="1"/>
    <col min="12034" max="12034" width="11.33203125" style="33" customWidth="1"/>
    <col min="12035" max="12035" width="45" style="33" customWidth="1"/>
    <col min="12036" max="12040" width="7" style="33" customWidth="1"/>
    <col min="12041" max="12041" width="8.6640625" style="33" customWidth="1"/>
    <col min="12042" max="12043" width="7" style="33" customWidth="1"/>
    <col min="12044" max="12044" width="8.6640625" style="33" customWidth="1"/>
    <col min="12045" max="12045" width="4.1640625" style="33" customWidth="1"/>
    <col min="12046" max="12046" width="11.33203125" style="33" customWidth="1"/>
    <col min="12047" max="12047" width="45" style="33" customWidth="1"/>
    <col min="12048" max="12055" width="7" style="33" customWidth="1"/>
    <col min="12056" max="12056" width="8" style="33" bestFit="1" customWidth="1"/>
    <col min="12057" max="12057" width="10" style="33" customWidth="1"/>
    <col min="12058" max="12288" width="9.1640625" style="33"/>
    <col min="12289" max="12289" width="4.1640625" style="33" customWidth="1"/>
    <col min="12290" max="12290" width="11.33203125" style="33" customWidth="1"/>
    <col min="12291" max="12291" width="45" style="33" customWidth="1"/>
    <col min="12292" max="12296" width="7" style="33" customWidth="1"/>
    <col min="12297" max="12297" width="8.6640625" style="33" customWidth="1"/>
    <col min="12298" max="12299" width="7" style="33" customWidth="1"/>
    <col min="12300" max="12300" width="8.6640625" style="33" customWidth="1"/>
    <col min="12301" max="12301" width="4.1640625" style="33" customWidth="1"/>
    <col min="12302" max="12302" width="11.33203125" style="33" customWidth="1"/>
    <col min="12303" max="12303" width="45" style="33" customWidth="1"/>
    <col min="12304" max="12311" width="7" style="33" customWidth="1"/>
    <col min="12312" max="12312" width="8" style="33" bestFit="1" customWidth="1"/>
    <col min="12313" max="12313" width="10" style="33" customWidth="1"/>
    <col min="12314" max="12544" width="9.1640625" style="33"/>
    <col min="12545" max="12545" width="4.1640625" style="33" customWidth="1"/>
    <col min="12546" max="12546" width="11.33203125" style="33" customWidth="1"/>
    <col min="12547" max="12547" width="45" style="33" customWidth="1"/>
    <col min="12548" max="12552" width="7" style="33" customWidth="1"/>
    <col min="12553" max="12553" width="8.6640625" style="33" customWidth="1"/>
    <col min="12554" max="12555" width="7" style="33" customWidth="1"/>
    <col min="12556" max="12556" width="8.6640625" style="33" customWidth="1"/>
    <col min="12557" max="12557" width="4.1640625" style="33" customWidth="1"/>
    <col min="12558" max="12558" width="11.33203125" style="33" customWidth="1"/>
    <col min="12559" max="12559" width="45" style="33" customWidth="1"/>
    <col min="12560" max="12567" width="7" style="33" customWidth="1"/>
    <col min="12568" max="12568" width="8" style="33" bestFit="1" customWidth="1"/>
    <col min="12569" max="12569" width="10" style="33" customWidth="1"/>
    <col min="12570" max="12800" width="9.1640625" style="33"/>
    <col min="12801" max="12801" width="4.1640625" style="33" customWidth="1"/>
    <col min="12802" max="12802" width="11.33203125" style="33" customWidth="1"/>
    <col min="12803" max="12803" width="45" style="33" customWidth="1"/>
    <col min="12804" max="12808" width="7" style="33" customWidth="1"/>
    <col min="12809" max="12809" width="8.6640625" style="33" customWidth="1"/>
    <col min="12810" max="12811" width="7" style="33" customWidth="1"/>
    <col min="12812" max="12812" width="8.6640625" style="33" customWidth="1"/>
    <col min="12813" max="12813" width="4.1640625" style="33" customWidth="1"/>
    <col min="12814" max="12814" width="11.33203125" style="33" customWidth="1"/>
    <col min="12815" max="12815" width="45" style="33" customWidth="1"/>
    <col min="12816" max="12823" width="7" style="33" customWidth="1"/>
    <col min="12824" max="12824" width="8" style="33" bestFit="1" customWidth="1"/>
    <col min="12825" max="12825" width="10" style="33" customWidth="1"/>
    <col min="12826" max="13056" width="9.1640625" style="33"/>
    <col min="13057" max="13057" width="4.1640625" style="33" customWidth="1"/>
    <col min="13058" max="13058" width="11.33203125" style="33" customWidth="1"/>
    <col min="13059" max="13059" width="45" style="33" customWidth="1"/>
    <col min="13060" max="13064" width="7" style="33" customWidth="1"/>
    <col min="13065" max="13065" width="8.6640625" style="33" customWidth="1"/>
    <col min="13066" max="13067" width="7" style="33" customWidth="1"/>
    <col min="13068" max="13068" width="8.6640625" style="33" customWidth="1"/>
    <col min="13069" max="13069" width="4.1640625" style="33" customWidth="1"/>
    <col min="13070" max="13070" width="11.33203125" style="33" customWidth="1"/>
    <col min="13071" max="13071" width="45" style="33" customWidth="1"/>
    <col min="13072" max="13079" width="7" style="33" customWidth="1"/>
    <col min="13080" max="13080" width="8" style="33" bestFit="1" customWidth="1"/>
    <col min="13081" max="13081" width="10" style="33" customWidth="1"/>
    <col min="13082" max="13312" width="9.1640625" style="33"/>
    <col min="13313" max="13313" width="4.1640625" style="33" customWidth="1"/>
    <col min="13314" max="13314" width="11.33203125" style="33" customWidth="1"/>
    <col min="13315" max="13315" width="45" style="33" customWidth="1"/>
    <col min="13316" max="13320" width="7" style="33" customWidth="1"/>
    <col min="13321" max="13321" width="8.6640625" style="33" customWidth="1"/>
    <col min="13322" max="13323" width="7" style="33" customWidth="1"/>
    <col min="13324" max="13324" width="8.6640625" style="33" customWidth="1"/>
    <col min="13325" max="13325" width="4.1640625" style="33" customWidth="1"/>
    <col min="13326" max="13326" width="11.33203125" style="33" customWidth="1"/>
    <col min="13327" max="13327" width="45" style="33" customWidth="1"/>
    <col min="13328" max="13335" width="7" style="33" customWidth="1"/>
    <col min="13336" max="13336" width="8" style="33" bestFit="1" customWidth="1"/>
    <col min="13337" max="13337" width="10" style="33" customWidth="1"/>
    <col min="13338" max="13568" width="9.1640625" style="33"/>
    <col min="13569" max="13569" width="4.1640625" style="33" customWidth="1"/>
    <col min="13570" max="13570" width="11.33203125" style="33" customWidth="1"/>
    <col min="13571" max="13571" width="45" style="33" customWidth="1"/>
    <col min="13572" max="13576" width="7" style="33" customWidth="1"/>
    <col min="13577" max="13577" width="8.6640625" style="33" customWidth="1"/>
    <col min="13578" max="13579" width="7" style="33" customWidth="1"/>
    <col min="13580" max="13580" width="8.6640625" style="33" customWidth="1"/>
    <col min="13581" max="13581" width="4.1640625" style="33" customWidth="1"/>
    <col min="13582" max="13582" width="11.33203125" style="33" customWidth="1"/>
    <col min="13583" max="13583" width="45" style="33" customWidth="1"/>
    <col min="13584" max="13591" width="7" style="33" customWidth="1"/>
    <col min="13592" max="13592" width="8" style="33" bestFit="1" customWidth="1"/>
    <col min="13593" max="13593" width="10" style="33" customWidth="1"/>
    <col min="13594" max="13824" width="9.1640625" style="33"/>
    <col min="13825" max="13825" width="4.1640625" style="33" customWidth="1"/>
    <col min="13826" max="13826" width="11.33203125" style="33" customWidth="1"/>
    <col min="13827" max="13827" width="45" style="33" customWidth="1"/>
    <col min="13828" max="13832" width="7" style="33" customWidth="1"/>
    <col min="13833" max="13833" width="8.6640625" style="33" customWidth="1"/>
    <col min="13834" max="13835" width="7" style="33" customWidth="1"/>
    <col min="13836" max="13836" width="8.6640625" style="33" customWidth="1"/>
    <col min="13837" max="13837" width="4.1640625" style="33" customWidth="1"/>
    <col min="13838" max="13838" width="11.33203125" style="33" customWidth="1"/>
    <col min="13839" max="13839" width="45" style="33" customWidth="1"/>
    <col min="13840" max="13847" width="7" style="33" customWidth="1"/>
    <col min="13848" max="13848" width="8" style="33" bestFit="1" customWidth="1"/>
    <col min="13849" max="13849" width="10" style="33" customWidth="1"/>
    <col min="13850" max="14080" width="9.1640625" style="33"/>
    <col min="14081" max="14081" width="4.1640625" style="33" customWidth="1"/>
    <col min="14082" max="14082" width="11.33203125" style="33" customWidth="1"/>
    <col min="14083" max="14083" width="45" style="33" customWidth="1"/>
    <col min="14084" max="14088" width="7" style="33" customWidth="1"/>
    <col min="14089" max="14089" width="8.6640625" style="33" customWidth="1"/>
    <col min="14090" max="14091" width="7" style="33" customWidth="1"/>
    <col min="14092" max="14092" width="8.6640625" style="33" customWidth="1"/>
    <col min="14093" max="14093" width="4.1640625" style="33" customWidth="1"/>
    <col min="14094" max="14094" width="11.33203125" style="33" customWidth="1"/>
    <col min="14095" max="14095" width="45" style="33" customWidth="1"/>
    <col min="14096" max="14103" width="7" style="33" customWidth="1"/>
    <col min="14104" max="14104" width="8" style="33" bestFit="1" customWidth="1"/>
    <col min="14105" max="14105" width="10" style="33" customWidth="1"/>
    <col min="14106" max="14336" width="9.1640625" style="33"/>
    <col min="14337" max="14337" width="4.1640625" style="33" customWidth="1"/>
    <col min="14338" max="14338" width="11.33203125" style="33" customWidth="1"/>
    <col min="14339" max="14339" width="45" style="33" customWidth="1"/>
    <col min="14340" max="14344" width="7" style="33" customWidth="1"/>
    <col min="14345" max="14345" width="8.6640625" style="33" customWidth="1"/>
    <col min="14346" max="14347" width="7" style="33" customWidth="1"/>
    <col min="14348" max="14348" width="8.6640625" style="33" customWidth="1"/>
    <col min="14349" max="14349" width="4.1640625" style="33" customWidth="1"/>
    <col min="14350" max="14350" width="11.33203125" style="33" customWidth="1"/>
    <col min="14351" max="14351" width="45" style="33" customWidth="1"/>
    <col min="14352" max="14359" width="7" style="33" customWidth="1"/>
    <col min="14360" max="14360" width="8" style="33" bestFit="1" customWidth="1"/>
    <col min="14361" max="14361" width="10" style="33" customWidth="1"/>
    <col min="14362" max="14592" width="9.1640625" style="33"/>
    <col min="14593" max="14593" width="4.1640625" style="33" customWidth="1"/>
    <col min="14594" max="14594" width="11.33203125" style="33" customWidth="1"/>
    <col min="14595" max="14595" width="45" style="33" customWidth="1"/>
    <col min="14596" max="14600" width="7" style="33" customWidth="1"/>
    <col min="14601" max="14601" width="8.6640625" style="33" customWidth="1"/>
    <col min="14602" max="14603" width="7" style="33" customWidth="1"/>
    <col min="14604" max="14604" width="8.6640625" style="33" customWidth="1"/>
    <col min="14605" max="14605" width="4.1640625" style="33" customWidth="1"/>
    <col min="14606" max="14606" width="11.33203125" style="33" customWidth="1"/>
    <col min="14607" max="14607" width="45" style="33" customWidth="1"/>
    <col min="14608" max="14615" width="7" style="33" customWidth="1"/>
    <col min="14616" max="14616" width="8" style="33" bestFit="1" customWidth="1"/>
    <col min="14617" max="14617" width="10" style="33" customWidth="1"/>
    <col min="14618" max="14848" width="9.1640625" style="33"/>
    <col min="14849" max="14849" width="4.1640625" style="33" customWidth="1"/>
    <col min="14850" max="14850" width="11.33203125" style="33" customWidth="1"/>
    <col min="14851" max="14851" width="45" style="33" customWidth="1"/>
    <col min="14852" max="14856" width="7" style="33" customWidth="1"/>
    <col min="14857" max="14857" width="8.6640625" style="33" customWidth="1"/>
    <col min="14858" max="14859" width="7" style="33" customWidth="1"/>
    <col min="14860" max="14860" width="8.6640625" style="33" customWidth="1"/>
    <col min="14861" max="14861" width="4.1640625" style="33" customWidth="1"/>
    <col min="14862" max="14862" width="11.33203125" style="33" customWidth="1"/>
    <col min="14863" max="14863" width="45" style="33" customWidth="1"/>
    <col min="14864" max="14871" width="7" style="33" customWidth="1"/>
    <col min="14872" max="14872" width="8" style="33" bestFit="1" customWidth="1"/>
    <col min="14873" max="14873" width="10" style="33" customWidth="1"/>
    <col min="14874" max="15104" width="9.1640625" style="33"/>
    <col min="15105" max="15105" width="4.1640625" style="33" customWidth="1"/>
    <col min="15106" max="15106" width="11.33203125" style="33" customWidth="1"/>
    <col min="15107" max="15107" width="45" style="33" customWidth="1"/>
    <col min="15108" max="15112" width="7" style="33" customWidth="1"/>
    <col min="15113" max="15113" width="8.6640625" style="33" customWidth="1"/>
    <col min="15114" max="15115" width="7" style="33" customWidth="1"/>
    <col min="15116" max="15116" width="8.6640625" style="33" customWidth="1"/>
    <col min="15117" max="15117" width="4.1640625" style="33" customWidth="1"/>
    <col min="15118" max="15118" width="11.33203125" style="33" customWidth="1"/>
    <col min="15119" max="15119" width="45" style="33" customWidth="1"/>
    <col min="15120" max="15127" width="7" style="33" customWidth="1"/>
    <col min="15128" max="15128" width="8" style="33" bestFit="1" customWidth="1"/>
    <col min="15129" max="15129" width="10" style="33" customWidth="1"/>
    <col min="15130" max="15360" width="9.1640625" style="33"/>
    <col min="15361" max="15361" width="4.1640625" style="33" customWidth="1"/>
    <col min="15362" max="15362" width="11.33203125" style="33" customWidth="1"/>
    <col min="15363" max="15363" width="45" style="33" customWidth="1"/>
    <col min="15364" max="15368" width="7" style="33" customWidth="1"/>
    <col min="15369" max="15369" width="8.6640625" style="33" customWidth="1"/>
    <col min="15370" max="15371" width="7" style="33" customWidth="1"/>
    <col min="15372" max="15372" width="8.6640625" style="33" customWidth="1"/>
    <col min="15373" max="15373" width="4.1640625" style="33" customWidth="1"/>
    <col min="15374" max="15374" width="11.33203125" style="33" customWidth="1"/>
    <col min="15375" max="15375" width="45" style="33" customWidth="1"/>
    <col min="15376" max="15383" width="7" style="33" customWidth="1"/>
    <col min="15384" max="15384" width="8" style="33" bestFit="1" customWidth="1"/>
    <col min="15385" max="15385" width="10" style="33" customWidth="1"/>
    <col min="15386" max="15616" width="9.1640625" style="33"/>
    <col min="15617" max="15617" width="4.1640625" style="33" customWidth="1"/>
    <col min="15618" max="15618" width="11.33203125" style="33" customWidth="1"/>
    <col min="15619" max="15619" width="45" style="33" customWidth="1"/>
    <col min="15620" max="15624" width="7" style="33" customWidth="1"/>
    <col min="15625" max="15625" width="8.6640625" style="33" customWidth="1"/>
    <col min="15626" max="15627" width="7" style="33" customWidth="1"/>
    <col min="15628" max="15628" width="8.6640625" style="33" customWidth="1"/>
    <col min="15629" max="15629" width="4.1640625" style="33" customWidth="1"/>
    <col min="15630" max="15630" width="11.33203125" style="33" customWidth="1"/>
    <col min="15631" max="15631" width="45" style="33" customWidth="1"/>
    <col min="15632" max="15639" width="7" style="33" customWidth="1"/>
    <col min="15640" max="15640" width="8" style="33" bestFit="1" customWidth="1"/>
    <col min="15641" max="15641" width="10" style="33" customWidth="1"/>
    <col min="15642" max="15872" width="9.1640625" style="33"/>
    <col min="15873" max="15873" width="4.1640625" style="33" customWidth="1"/>
    <col min="15874" max="15874" width="11.33203125" style="33" customWidth="1"/>
    <col min="15875" max="15875" width="45" style="33" customWidth="1"/>
    <col min="15876" max="15880" width="7" style="33" customWidth="1"/>
    <col min="15881" max="15881" width="8.6640625" style="33" customWidth="1"/>
    <col min="15882" max="15883" width="7" style="33" customWidth="1"/>
    <col min="15884" max="15884" width="8.6640625" style="33" customWidth="1"/>
    <col min="15885" max="15885" width="4.1640625" style="33" customWidth="1"/>
    <col min="15886" max="15886" width="11.33203125" style="33" customWidth="1"/>
    <col min="15887" max="15887" width="45" style="33" customWidth="1"/>
    <col min="15888" max="15895" width="7" style="33" customWidth="1"/>
    <col min="15896" max="15896" width="8" style="33" bestFit="1" customWidth="1"/>
    <col min="15897" max="15897" width="10" style="33" customWidth="1"/>
    <col min="15898" max="16128" width="9.1640625" style="33"/>
    <col min="16129" max="16129" width="4.1640625" style="33" customWidth="1"/>
    <col min="16130" max="16130" width="11.33203125" style="33" customWidth="1"/>
    <col min="16131" max="16131" width="45" style="33" customWidth="1"/>
    <col min="16132" max="16136" width="7" style="33" customWidth="1"/>
    <col min="16137" max="16137" width="8.6640625" style="33" customWidth="1"/>
    <col min="16138" max="16139" width="7" style="33" customWidth="1"/>
    <col min="16140" max="16140" width="8.6640625" style="33" customWidth="1"/>
    <col min="16141" max="16141" width="4.1640625" style="33" customWidth="1"/>
    <col min="16142" max="16142" width="11.33203125" style="33" customWidth="1"/>
    <col min="16143" max="16143" width="45" style="33" customWidth="1"/>
    <col min="16144" max="16151" width="7" style="33" customWidth="1"/>
    <col min="16152" max="16152" width="8" style="33" bestFit="1" customWidth="1"/>
    <col min="16153" max="16153" width="10" style="33" customWidth="1"/>
    <col min="16154" max="16384" width="9.1640625" style="33"/>
  </cols>
  <sheetData>
    <row r="1" spans="1:25" s="7" customFormat="1" ht="14">
      <c r="A1" s="1"/>
      <c r="B1" s="2"/>
      <c r="C1" s="3" t="s">
        <v>0</v>
      </c>
      <c r="D1" s="2"/>
      <c r="E1" s="2"/>
      <c r="F1" s="2"/>
      <c r="G1" s="2"/>
      <c r="H1" s="2"/>
      <c r="I1" s="4"/>
      <c r="J1" s="4"/>
      <c r="K1" s="4"/>
      <c r="L1" s="4"/>
      <c r="M1" s="5"/>
      <c r="N1" s="2"/>
      <c r="O1" s="6" t="s">
        <v>0</v>
      </c>
      <c r="P1" s="2"/>
      <c r="Q1" s="2"/>
      <c r="R1" s="2"/>
      <c r="S1" s="2"/>
      <c r="T1" s="2"/>
      <c r="U1" s="2"/>
      <c r="V1" s="2"/>
      <c r="W1" s="2"/>
      <c r="X1" s="2"/>
    </row>
    <row r="2" spans="1:25" s="7" customFormat="1" ht="15" thickBot="1">
      <c r="A2" s="5"/>
      <c r="B2" s="2"/>
      <c r="C2" s="8" t="s">
        <v>1</v>
      </c>
      <c r="D2" s="2"/>
      <c r="E2" s="2"/>
      <c r="F2" s="2"/>
      <c r="G2" s="2"/>
      <c r="H2" s="2"/>
      <c r="I2" s="4"/>
      <c r="J2" s="4"/>
      <c r="K2" s="4"/>
      <c r="L2" s="4"/>
      <c r="M2" s="5"/>
      <c r="N2" s="2"/>
      <c r="O2" s="9"/>
      <c r="Q2" s="2"/>
      <c r="R2" s="2"/>
      <c r="S2" s="2"/>
      <c r="T2" s="2"/>
      <c r="U2" s="2"/>
      <c r="V2" s="2"/>
      <c r="W2" s="2"/>
      <c r="X2" s="4" t="s">
        <v>2</v>
      </c>
    </row>
    <row r="3" spans="1:25" s="17" customFormat="1" ht="14" thickTop="1">
      <c r="A3" s="10"/>
      <c r="B3" s="11"/>
      <c r="C3" s="12"/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4" t="s">
        <v>8</v>
      </c>
      <c r="J3" s="13" t="s">
        <v>9</v>
      </c>
      <c r="K3" s="14"/>
      <c r="L3" s="14"/>
      <c r="M3" s="10"/>
      <c r="N3" s="11"/>
      <c r="O3" s="12"/>
      <c r="P3" s="13" t="s">
        <v>3</v>
      </c>
      <c r="Q3" s="13" t="s">
        <v>4</v>
      </c>
      <c r="R3" s="13" t="s">
        <v>5</v>
      </c>
      <c r="S3" s="13" t="s">
        <v>6</v>
      </c>
      <c r="T3" s="13" t="s">
        <v>7</v>
      </c>
      <c r="U3" s="14" t="s">
        <v>8</v>
      </c>
      <c r="V3" s="13" t="s">
        <v>9</v>
      </c>
      <c r="W3" s="15"/>
      <c r="X3" s="15"/>
      <c r="Y3" s="16"/>
    </row>
    <row r="4" spans="1:25" s="23" customFormat="1" ht="61" thickBot="1">
      <c r="A4" s="5"/>
      <c r="B4" s="18" t="s">
        <v>10</v>
      </c>
      <c r="C4" s="19" t="s">
        <v>11</v>
      </c>
      <c r="D4" s="20" t="s">
        <v>12</v>
      </c>
      <c r="E4" s="20" t="s">
        <v>13</v>
      </c>
      <c r="F4" s="20" t="s">
        <v>14</v>
      </c>
      <c r="G4" s="20" t="s">
        <v>15</v>
      </c>
      <c r="H4" s="20" t="s">
        <v>16</v>
      </c>
      <c r="I4" s="21" t="s">
        <v>17</v>
      </c>
      <c r="J4" s="20" t="s">
        <v>18</v>
      </c>
      <c r="K4" s="21" t="s">
        <v>19</v>
      </c>
      <c r="L4" s="21" t="s">
        <v>20</v>
      </c>
      <c r="M4" s="5"/>
      <c r="N4" s="18" t="s">
        <v>10</v>
      </c>
      <c r="O4" s="19" t="s">
        <v>11</v>
      </c>
      <c r="P4" s="20" t="s">
        <v>12</v>
      </c>
      <c r="Q4" s="20" t="s">
        <v>13</v>
      </c>
      <c r="R4" s="20" t="s">
        <v>14</v>
      </c>
      <c r="S4" s="20" t="s">
        <v>15</v>
      </c>
      <c r="T4" s="20" t="s">
        <v>16</v>
      </c>
      <c r="U4" s="21" t="s">
        <v>17</v>
      </c>
      <c r="V4" s="20" t="s">
        <v>18</v>
      </c>
      <c r="W4" s="21" t="s">
        <v>19</v>
      </c>
      <c r="X4" s="21" t="s">
        <v>20</v>
      </c>
      <c r="Y4" s="22" t="s">
        <v>21</v>
      </c>
    </row>
    <row r="5" spans="1:25" s="28" customFormat="1" ht="14">
      <c r="A5" s="5"/>
      <c r="B5" s="24" t="s">
        <v>22</v>
      </c>
      <c r="C5" s="25" t="s">
        <v>23</v>
      </c>
      <c r="D5" s="26"/>
      <c r="E5" s="26"/>
      <c r="F5" s="26"/>
      <c r="G5" s="26"/>
      <c r="H5" s="26"/>
      <c r="I5" s="26"/>
      <c r="J5" s="26"/>
      <c r="K5" s="27">
        <v>499</v>
      </c>
      <c r="L5" s="27">
        <v>499</v>
      </c>
      <c r="M5" s="5"/>
      <c r="N5" s="24" t="s">
        <v>22</v>
      </c>
      <c r="O5" s="25" t="s">
        <v>23</v>
      </c>
      <c r="P5" s="26"/>
      <c r="Q5" s="26"/>
      <c r="R5" s="26"/>
      <c r="S5" s="26"/>
      <c r="T5" s="26"/>
      <c r="U5" s="26"/>
      <c r="V5" s="27">
        <v>499</v>
      </c>
      <c r="W5" s="26"/>
      <c r="X5" s="27">
        <v>499</v>
      </c>
      <c r="Y5" s="28">
        <v>0</v>
      </c>
    </row>
    <row r="6" spans="1:25" ht="14" outlineLevel="1">
      <c r="A6" s="5"/>
      <c r="B6" s="29" t="s">
        <v>24</v>
      </c>
      <c r="C6" s="30" t="s">
        <v>25</v>
      </c>
      <c r="D6" s="31"/>
      <c r="E6" s="31"/>
      <c r="F6" s="31"/>
      <c r="G6" s="31"/>
      <c r="H6" s="31"/>
      <c r="I6" s="26"/>
      <c r="J6" s="31"/>
      <c r="K6" s="27">
        <v>392</v>
      </c>
      <c r="L6" s="27">
        <v>392</v>
      </c>
      <c r="M6" s="5"/>
      <c r="N6" s="24" t="s">
        <v>24</v>
      </c>
      <c r="O6" s="30" t="s">
        <v>25</v>
      </c>
      <c r="P6" s="31"/>
      <c r="Q6" s="31"/>
      <c r="R6" s="31"/>
      <c r="S6" s="31"/>
      <c r="T6" s="31"/>
      <c r="U6" s="26"/>
      <c r="V6" s="32">
        <v>392</v>
      </c>
      <c r="W6" s="26"/>
      <c r="X6" s="27">
        <v>392</v>
      </c>
      <c r="Y6" s="28">
        <v>0</v>
      </c>
    </row>
    <row r="7" spans="1:25" ht="14" outlineLevel="1">
      <c r="A7" s="5"/>
      <c r="B7" s="29" t="s">
        <v>26</v>
      </c>
      <c r="C7" s="30" t="s">
        <v>27</v>
      </c>
      <c r="D7" s="31"/>
      <c r="E7" s="31"/>
      <c r="F7" s="31"/>
      <c r="G7" s="31"/>
      <c r="H7" s="31"/>
      <c r="I7" s="26"/>
      <c r="J7" s="31"/>
      <c r="K7" s="27">
        <v>107</v>
      </c>
      <c r="L7" s="27">
        <v>107</v>
      </c>
      <c r="M7" s="5"/>
      <c r="N7" s="24" t="s">
        <v>26</v>
      </c>
      <c r="O7" s="30" t="s">
        <v>27</v>
      </c>
      <c r="P7" s="31"/>
      <c r="Q7" s="31"/>
      <c r="R7" s="31"/>
      <c r="S7" s="31"/>
      <c r="T7" s="31"/>
      <c r="U7" s="26"/>
      <c r="V7" s="32">
        <v>107</v>
      </c>
      <c r="W7" s="26"/>
      <c r="X7" s="27">
        <v>107</v>
      </c>
      <c r="Y7" s="28">
        <v>0</v>
      </c>
    </row>
    <row r="8" spans="1:25" s="28" customFormat="1" ht="14">
      <c r="A8" s="5"/>
      <c r="B8" s="24" t="s">
        <v>28</v>
      </c>
      <c r="C8" s="25" t="s">
        <v>29</v>
      </c>
      <c r="D8" s="26"/>
      <c r="E8" s="26"/>
      <c r="F8" s="26"/>
      <c r="G8" s="26"/>
      <c r="H8" s="26"/>
      <c r="I8" s="26"/>
      <c r="J8" s="27">
        <v>540</v>
      </c>
      <c r="K8" s="26"/>
      <c r="L8" s="27">
        <v>540</v>
      </c>
      <c r="M8" s="5"/>
      <c r="N8" s="24" t="s">
        <v>28</v>
      </c>
      <c r="O8" s="25" t="s">
        <v>29</v>
      </c>
      <c r="P8" s="26"/>
      <c r="Q8" s="26"/>
      <c r="R8" s="26"/>
      <c r="S8" s="26"/>
      <c r="T8" s="26"/>
      <c r="U8" s="26"/>
      <c r="V8" s="26"/>
      <c r="W8" s="27">
        <v>540</v>
      </c>
      <c r="X8" s="27">
        <v>540</v>
      </c>
      <c r="Y8" s="28">
        <v>0</v>
      </c>
    </row>
    <row r="9" spans="1:25" ht="14" outlineLevel="1">
      <c r="A9" s="5"/>
      <c r="B9" s="29" t="s">
        <v>30</v>
      </c>
      <c r="C9" s="30" t="s">
        <v>31</v>
      </c>
      <c r="D9" s="31"/>
      <c r="E9" s="31"/>
      <c r="F9" s="31"/>
      <c r="G9" s="31"/>
      <c r="H9" s="31"/>
      <c r="I9" s="26"/>
      <c r="J9" s="32">
        <v>462</v>
      </c>
      <c r="K9" s="26"/>
      <c r="L9" s="27">
        <v>462</v>
      </c>
      <c r="M9" s="5"/>
      <c r="N9" s="24" t="s">
        <v>30</v>
      </c>
      <c r="O9" s="30" t="s">
        <v>31</v>
      </c>
      <c r="P9" s="31"/>
      <c r="Q9" s="31"/>
      <c r="R9" s="31"/>
      <c r="S9" s="31"/>
      <c r="T9" s="31"/>
      <c r="U9" s="26"/>
      <c r="V9" s="31"/>
      <c r="W9" s="27">
        <v>462</v>
      </c>
      <c r="X9" s="27">
        <v>462</v>
      </c>
      <c r="Y9" s="28">
        <v>0</v>
      </c>
    </row>
    <row r="10" spans="1:25" ht="14" outlineLevel="1">
      <c r="A10" s="5"/>
      <c r="B10" s="29" t="s">
        <v>32</v>
      </c>
      <c r="C10" s="30" t="s">
        <v>33</v>
      </c>
      <c r="D10" s="31"/>
      <c r="E10" s="31"/>
      <c r="F10" s="31"/>
      <c r="G10" s="31"/>
      <c r="H10" s="31"/>
      <c r="I10" s="26"/>
      <c r="J10" s="32">
        <v>78</v>
      </c>
      <c r="K10" s="26"/>
      <c r="L10" s="27">
        <v>78</v>
      </c>
      <c r="M10" s="5"/>
      <c r="N10" s="24" t="s">
        <v>32</v>
      </c>
      <c r="O10" s="30" t="s">
        <v>33</v>
      </c>
      <c r="P10" s="31"/>
      <c r="Q10" s="31"/>
      <c r="R10" s="31"/>
      <c r="S10" s="31"/>
      <c r="T10" s="31"/>
      <c r="U10" s="26"/>
      <c r="V10" s="31"/>
      <c r="W10" s="27">
        <v>78</v>
      </c>
      <c r="X10" s="27">
        <v>78</v>
      </c>
      <c r="Y10" s="28">
        <v>0</v>
      </c>
    </row>
    <row r="11" spans="1:25" s="28" customFormat="1" ht="14">
      <c r="A11" s="5"/>
      <c r="B11" s="24" t="s">
        <v>34</v>
      </c>
      <c r="C11" s="25" t="s">
        <v>35</v>
      </c>
      <c r="D11" s="26"/>
      <c r="E11" s="26"/>
      <c r="F11" s="26"/>
      <c r="G11" s="26"/>
      <c r="H11" s="26"/>
      <c r="I11" s="26"/>
      <c r="J11" s="26"/>
      <c r="K11" s="27">
        <v>3604</v>
      </c>
      <c r="L11" s="27">
        <v>3604</v>
      </c>
      <c r="M11" s="5"/>
      <c r="N11" s="24" t="s">
        <v>34</v>
      </c>
      <c r="O11" s="25" t="s">
        <v>35</v>
      </c>
      <c r="P11" s="27">
        <v>2808</v>
      </c>
      <c r="Q11" s="27">
        <v>146</v>
      </c>
      <c r="R11" s="27">
        <v>348</v>
      </c>
      <c r="S11" s="27">
        <v>270</v>
      </c>
      <c r="T11" s="27">
        <v>32</v>
      </c>
      <c r="U11" s="27">
        <v>3604</v>
      </c>
      <c r="V11" s="26"/>
      <c r="W11" s="26"/>
      <c r="X11" s="27">
        <v>3604</v>
      </c>
      <c r="Y11" s="28">
        <v>0</v>
      </c>
    </row>
    <row r="12" spans="1:25" s="7" customFormat="1" ht="14" outlineLevel="1">
      <c r="A12" s="5"/>
      <c r="B12" s="29" t="s">
        <v>36</v>
      </c>
      <c r="C12" s="30" t="s">
        <v>37</v>
      </c>
      <c r="D12" s="31"/>
      <c r="E12" s="31"/>
      <c r="F12" s="31"/>
      <c r="G12" s="31"/>
      <c r="H12" s="31"/>
      <c r="I12" s="26"/>
      <c r="J12" s="31"/>
      <c r="K12" s="27">
        <v>3077</v>
      </c>
      <c r="L12" s="27">
        <v>3077</v>
      </c>
      <c r="M12" s="5"/>
      <c r="N12" s="24" t="s">
        <v>36</v>
      </c>
      <c r="O12" s="30" t="s">
        <v>37</v>
      </c>
      <c r="P12" s="32">
        <v>2808</v>
      </c>
      <c r="Q12" s="32">
        <v>146</v>
      </c>
      <c r="R12" s="32">
        <v>0</v>
      </c>
      <c r="S12" s="32">
        <v>123</v>
      </c>
      <c r="T12" s="32">
        <v>0</v>
      </c>
      <c r="U12" s="27">
        <v>3077</v>
      </c>
      <c r="V12" s="31"/>
      <c r="W12" s="26"/>
      <c r="X12" s="27">
        <v>3077</v>
      </c>
      <c r="Y12" s="28">
        <v>0</v>
      </c>
    </row>
    <row r="13" spans="1:25" ht="14" outlineLevel="1">
      <c r="A13" s="5"/>
      <c r="B13" s="29" t="s">
        <v>38</v>
      </c>
      <c r="C13" s="30" t="s">
        <v>39</v>
      </c>
      <c r="D13" s="31"/>
      <c r="E13" s="31"/>
      <c r="F13" s="31"/>
      <c r="G13" s="31"/>
      <c r="H13" s="31"/>
      <c r="I13" s="26"/>
      <c r="J13" s="31"/>
      <c r="K13" s="27">
        <v>147</v>
      </c>
      <c r="L13" s="27">
        <v>147</v>
      </c>
      <c r="M13" s="5"/>
      <c r="N13" s="24" t="s">
        <v>38</v>
      </c>
      <c r="O13" s="30" t="s">
        <v>39</v>
      </c>
      <c r="P13" s="32">
        <v>0</v>
      </c>
      <c r="Q13" s="32">
        <v>0</v>
      </c>
      <c r="R13" s="32">
        <v>0</v>
      </c>
      <c r="S13" s="32">
        <v>147</v>
      </c>
      <c r="T13" s="32">
        <v>0</v>
      </c>
      <c r="U13" s="27">
        <v>147</v>
      </c>
      <c r="V13" s="31"/>
      <c r="W13" s="26"/>
      <c r="X13" s="27">
        <v>147</v>
      </c>
      <c r="Y13" s="28">
        <v>0</v>
      </c>
    </row>
    <row r="14" spans="1:25" ht="14" outlineLevel="1">
      <c r="A14" s="5"/>
      <c r="B14" s="29" t="s">
        <v>40</v>
      </c>
      <c r="C14" s="30" t="s">
        <v>41</v>
      </c>
      <c r="D14" s="31"/>
      <c r="E14" s="31"/>
      <c r="F14" s="31"/>
      <c r="G14" s="31"/>
      <c r="H14" s="31"/>
      <c r="I14" s="26"/>
      <c r="J14" s="31"/>
      <c r="K14" s="27">
        <v>380</v>
      </c>
      <c r="L14" s="27">
        <v>380</v>
      </c>
      <c r="M14" s="5"/>
      <c r="N14" s="24" t="s">
        <v>40</v>
      </c>
      <c r="O14" s="30" t="s">
        <v>41</v>
      </c>
      <c r="P14" s="32"/>
      <c r="Q14" s="32"/>
      <c r="R14" s="32">
        <v>348</v>
      </c>
      <c r="S14" s="32"/>
      <c r="T14" s="32">
        <v>32</v>
      </c>
      <c r="U14" s="27">
        <v>380</v>
      </c>
      <c r="V14" s="31"/>
      <c r="W14" s="26"/>
      <c r="X14" s="27">
        <v>380</v>
      </c>
      <c r="Y14" s="28">
        <v>0</v>
      </c>
    </row>
    <row r="15" spans="1:25" ht="14">
      <c r="A15" s="5"/>
      <c r="B15" s="29" t="s">
        <v>42</v>
      </c>
      <c r="C15" s="34" t="s">
        <v>43</v>
      </c>
      <c r="D15" s="32">
        <v>1477</v>
      </c>
      <c r="E15" s="32">
        <v>52</v>
      </c>
      <c r="F15" s="32">
        <v>222</v>
      </c>
      <c r="G15" s="32">
        <v>115</v>
      </c>
      <c r="H15" s="32">
        <v>17</v>
      </c>
      <c r="I15" s="27">
        <v>1883</v>
      </c>
      <c r="J15" s="31"/>
      <c r="K15" s="27"/>
      <c r="L15" s="27">
        <v>1883</v>
      </c>
      <c r="M15" s="5"/>
      <c r="N15" s="24" t="s">
        <v>42</v>
      </c>
      <c r="O15" s="34" t="s">
        <v>43</v>
      </c>
      <c r="P15" s="31"/>
      <c r="Q15" s="31"/>
      <c r="R15" s="31"/>
      <c r="S15" s="31"/>
      <c r="T15" s="31"/>
      <c r="U15" s="26"/>
      <c r="V15" s="31"/>
      <c r="W15" s="27">
        <v>1883</v>
      </c>
      <c r="X15" s="27">
        <v>1883</v>
      </c>
      <c r="Y15" s="28">
        <v>0</v>
      </c>
    </row>
    <row r="16" spans="1:25" ht="14">
      <c r="A16" s="5"/>
      <c r="B16" s="29" t="s">
        <v>44</v>
      </c>
      <c r="C16" s="34" t="s">
        <v>45</v>
      </c>
      <c r="D16" s="32"/>
      <c r="E16" s="32"/>
      <c r="F16" s="32"/>
      <c r="G16" s="32"/>
      <c r="H16" s="32"/>
      <c r="I16" s="27"/>
      <c r="J16" s="31"/>
      <c r="K16" s="27">
        <v>141</v>
      </c>
      <c r="L16" s="27">
        <v>141</v>
      </c>
      <c r="M16" s="5"/>
      <c r="N16" s="24" t="s">
        <v>44</v>
      </c>
      <c r="O16" s="34" t="s">
        <v>45</v>
      </c>
      <c r="P16" s="31"/>
      <c r="Q16" s="31"/>
      <c r="R16" s="31"/>
      <c r="S16" s="31"/>
      <c r="T16" s="31"/>
      <c r="U16" s="26">
        <v>141</v>
      </c>
      <c r="V16" s="31"/>
      <c r="W16" s="27"/>
      <c r="X16" s="27">
        <v>141</v>
      </c>
      <c r="Y16" s="28">
        <v>0</v>
      </c>
    </row>
    <row r="17" spans="1:25" s="41" customFormat="1" ht="14" thickBot="1">
      <c r="A17" s="5"/>
      <c r="B17" s="35" t="s">
        <v>46</v>
      </c>
      <c r="C17" s="36" t="s">
        <v>47</v>
      </c>
      <c r="D17" s="37"/>
      <c r="E17" s="37"/>
      <c r="F17" s="37"/>
      <c r="G17" s="37"/>
      <c r="H17" s="37"/>
      <c r="I17" s="38"/>
      <c r="J17" s="37"/>
      <c r="K17" s="39">
        <v>-8</v>
      </c>
      <c r="L17" s="39">
        <v>-8</v>
      </c>
      <c r="M17" s="5"/>
      <c r="N17" s="40" t="s">
        <v>46</v>
      </c>
      <c r="O17" s="41" t="s">
        <v>47</v>
      </c>
      <c r="P17" s="37"/>
      <c r="Q17" s="37"/>
      <c r="R17" s="37"/>
      <c r="S17" s="37"/>
      <c r="T17" s="37"/>
      <c r="U17" s="38">
        <v>-8</v>
      </c>
      <c r="V17" s="37"/>
      <c r="W17" s="39"/>
      <c r="X17" s="38">
        <v>-8</v>
      </c>
      <c r="Y17" s="28">
        <v>0</v>
      </c>
    </row>
    <row r="18" spans="1:25" s="28" customFormat="1" ht="15" thickTop="1">
      <c r="A18" s="5"/>
      <c r="B18" s="24" t="s">
        <v>48</v>
      </c>
      <c r="C18" s="25" t="s">
        <v>49</v>
      </c>
      <c r="D18" s="27">
        <v>1331</v>
      </c>
      <c r="E18" s="27">
        <v>94</v>
      </c>
      <c r="F18" s="27">
        <v>126</v>
      </c>
      <c r="G18" s="27">
        <v>155</v>
      </c>
      <c r="H18" s="27">
        <v>15</v>
      </c>
      <c r="I18" s="27">
        <v>1854</v>
      </c>
      <c r="J18" s="26"/>
      <c r="K18" s="26"/>
      <c r="L18" s="27">
        <v>1854</v>
      </c>
      <c r="M18" s="5"/>
      <c r="N18" s="24"/>
      <c r="O18" s="25"/>
      <c r="P18" s="27"/>
      <c r="Q18" s="27"/>
      <c r="R18" s="27"/>
      <c r="S18" s="27"/>
      <c r="T18" s="27"/>
      <c r="U18" s="27"/>
      <c r="V18" s="26"/>
      <c r="W18" s="26"/>
      <c r="X18" s="27"/>
      <c r="Y18" s="28">
        <v>-1854</v>
      </c>
    </row>
    <row r="19" spans="1:25" ht="14">
      <c r="A19" s="5"/>
      <c r="B19" s="29" t="s">
        <v>50</v>
      </c>
      <c r="C19" s="34" t="s">
        <v>51</v>
      </c>
      <c r="D19" s="32">
        <v>157</v>
      </c>
      <c r="E19" s="32">
        <v>12</v>
      </c>
      <c r="F19" s="32">
        <v>27</v>
      </c>
      <c r="G19" s="32">
        <v>23</v>
      </c>
      <c r="H19" s="32">
        <v>3</v>
      </c>
      <c r="I19" s="27">
        <v>222</v>
      </c>
      <c r="J19" s="31"/>
      <c r="K19" s="26"/>
      <c r="L19" s="27">
        <v>222</v>
      </c>
      <c r="M19" s="5"/>
      <c r="N19" s="24"/>
      <c r="O19" s="25"/>
      <c r="P19" s="26"/>
      <c r="Q19" s="26"/>
      <c r="R19" s="26"/>
      <c r="S19" s="26"/>
      <c r="T19" s="26"/>
      <c r="U19" s="27"/>
      <c r="V19" s="26"/>
      <c r="W19" s="26"/>
      <c r="X19" s="27"/>
      <c r="Y19" s="28">
        <v>-222</v>
      </c>
    </row>
    <row r="20" spans="1:25" s="28" customFormat="1" ht="14">
      <c r="A20" s="5"/>
      <c r="B20" s="24" t="s">
        <v>52</v>
      </c>
      <c r="C20" s="42" t="s">
        <v>53</v>
      </c>
      <c r="D20" s="27">
        <v>1174</v>
      </c>
      <c r="E20" s="27">
        <v>82</v>
      </c>
      <c r="F20" s="27">
        <v>99</v>
      </c>
      <c r="G20" s="27">
        <v>132</v>
      </c>
      <c r="H20" s="27">
        <v>12</v>
      </c>
      <c r="I20" s="27">
        <v>1632</v>
      </c>
      <c r="J20" s="26"/>
      <c r="K20" s="26"/>
      <c r="L20" s="27">
        <v>1632</v>
      </c>
      <c r="M20" s="5"/>
      <c r="N20" s="24"/>
      <c r="O20" s="42"/>
      <c r="P20" s="27"/>
      <c r="Q20" s="27"/>
      <c r="R20" s="27"/>
      <c r="S20" s="27"/>
      <c r="T20" s="27"/>
      <c r="U20" s="27"/>
      <c r="V20" s="26"/>
      <c r="W20" s="26"/>
      <c r="X20" s="27"/>
      <c r="Y20" s="28">
        <v>-1632</v>
      </c>
    </row>
    <row r="21" spans="1:25" s="44" customFormat="1" ht="15" thickBot="1">
      <c r="A21" s="5"/>
      <c r="B21" s="40" t="s">
        <v>54</v>
      </c>
      <c r="C21" s="43" t="s">
        <v>55</v>
      </c>
      <c r="D21" s="39"/>
      <c r="E21" s="39"/>
      <c r="F21" s="39"/>
      <c r="G21" s="39"/>
      <c r="H21" s="39"/>
      <c r="I21" s="39"/>
      <c r="J21" s="38">
        <v>-41</v>
      </c>
      <c r="K21" s="39"/>
      <c r="L21" s="38">
        <v>-41</v>
      </c>
      <c r="M21" s="5"/>
      <c r="N21" s="40"/>
      <c r="O21" s="43"/>
      <c r="P21" s="39"/>
      <c r="Q21" s="39"/>
      <c r="R21" s="39"/>
      <c r="S21" s="39"/>
      <c r="T21" s="39"/>
      <c r="U21" s="39"/>
      <c r="V21" s="38"/>
      <c r="W21" s="39"/>
      <c r="X21" s="39"/>
      <c r="Y21" s="44">
        <v>41</v>
      </c>
    </row>
    <row r="22" spans="1:25" s="46" customFormat="1" ht="24.75" customHeight="1" thickTop="1">
      <c r="A22" s="5"/>
      <c r="B22" s="29"/>
      <c r="C22" s="45" t="s">
        <v>56</v>
      </c>
      <c r="D22" s="31"/>
      <c r="E22" s="31"/>
      <c r="F22" s="31"/>
      <c r="G22" s="31"/>
      <c r="H22" s="31"/>
      <c r="I22" s="31"/>
      <c r="J22" s="32"/>
      <c r="K22" s="31"/>
      <c r="L22" s="32"/>
      <c r="M22" s="5"/>
      <c r="N22" s="29"/>
      <c r="O22" s="45" t="s">
        <v>56</v>
      </c>
      <c r="P22" s="31"/>
      <c r="Q22" s="31"/>
      <c r="R22" s="31"/>
      <c r="S22" s="31"/>
      <c r="T22" s="31"/>
      <c r="U22" s="31"/>
      <c r="V22" s="32"/>
      <c r="W22" s="31"/>
      <c r="X22" s="31"/>
    </row>
    <row r="23" spans="1:25" s="7" customFormat="1" ht="15" thickBot="1">
      <c r="A23" s="5"/>
      <c r="B23" s="2"/>
      <c r="C23" s="8" t="s">
        <v>1</v>
      </c>
      <c r="D23" s="2"/>
      <c r="E23" s="2"/>
      <c r="F23" s="2"/>
      <c r="G23" s="2"/>
      <c r="H23" s="2"/>
      <c r="I23" s="4"/>
      <c r="J23" s="4"/>
      <c r="K23" s="4"/>
      <c r="L23" s="4"/>
      <c r="M23" s="5"/>
      <c r="N23" s="2"/>
      <c r="O23" s="9"/>
      <c r="P23" s="4"/>
      <c r="Q23" s="2"/>
      <c r="R23" s="2"/>
      <c r="S23" s="2"/>
      <c r="T23" s="2"/>
      <c r="U23" s="2"/>
      <c r="V23" s="2"/>
      <c r="W23" s="2"/>
      <c r="X23" s="47" t="s">
        <v>2</v>
      </c>
    </row>
    <row r="24" spans="1:25" s="17" customFormat="1" ht="14" thickTop="1">
      <c r="A24" s="10"/>
      <c r="B24" s="11"/>
      <c r="C24" s="12"/>
      <c r="D24" s="13" t="s">
        <v>3</v>
      </c>
      <c r="E24" s="13" t="s">
        <v>4</v>
      </c>
      <c r="F24" s="13" t="s">
        <v>5</v>
      </c>
      <c r="G24" s="13" t="s">
        <v>6</v>
      </c>
      <c r="H24" s="13" t="s">
        <v>7</v>
      </c>
      <c r="I24" s="14" t="s">
        <v>8</v>
      </c>
      <c r="J24" s="13" t="s">
        <v>9</v>
      </c>
      <c r="K24" s="14"/>
      <c r="L24" s="14"/>
      <c r="M24" s="10"/>
      <c r="N24" s="11"/>
      <c r="O24" s="12"/>
      <c r="P24" s="13" t="s">
        <v>3</v>
      </c>
      <c r="Q24" s="13" t="s">
        <v>4</v>
      </c>
      <c r="R24" s="13" t="s">
        <v>5</v>
      </c>
      <c r="S24" s="13" t="s">
        <v>6</v>
      </c>
      <c r="T24" s="13" t="s">
        <v>7</v>
      </c>
      <c r="U24" s="14" t="s">
        <v>8</v>
      </c>
      <c r="V24" s="13" t="s">
        <v>9</v>
      </c>
      <c r="W24" s="15"/>
      <c r="X24" s="15"/>
      <c r="Y24" s="16"/>
    </row>
    <row r="25" spans="1:25" ht="61" thickBot="1">
      <c r="A25" s="5"/>
      <c r="B25" s="18" t="s">
        <v>10</v>
      </c>
      <c r="C25" s="19" t="s">
        <v>11</v>
      </c>
      <c r="D25" s="20" t="s">
        <v>12</v>
      </c>
      <c r="E25" s="20" t="s">
        <v>13</v>
      </c>
      <c r="F25" s="20" t="s">
        <v>14</v>
      </c>
      <c r="G25" s="20" t="s">
        <v>15</v>
      </c>
      <c r="H25" s="20" t="s">
        <v>16</v>
      </c>
      <c r="I25" s="21" t="s">
        <v>17</v>
      </c>
      <c r="J25" s="20" t="s">
        <v>18</v>
      </c>
      <c r="K25" s="21" t="s">
        <v>19</v>
      </c>
      <c r="L25" s="21" t="s">
        <v>20</v>
      </c>
      <c r="M25" s="5"/>
      <c r="N25" s="18" t="s">
        <v>10</v>
      </c>
      <c r="O25" s="19" t="s">
        <v>11</v>
      </c>
      <c r="P25" s="20" t="s">
        <v>12</v>
      </c>
      <c r="Q25" s="20" t="s">
        <v>13</v>
      </c>
      <c r="R25" s="20" t="s">
        <v>14</v>
      </c>
      <c r="S25" s="20" t="s">
        <v>15</v>
      </c>
      <c r="T25" s="20" t="s">
        <v>16</v>
      </c>
      <c r="U25" s="21" t="s">
        <v>17</v>
      </c>
      <c r="V25" s="20" t="s">
        <v>18</v>
      </c>
      <c r="W25" s="21" t="s">
        <v>19</v>
      </c>
      <c r="X25" s="21" t="s">
        <v>20</v>
      </c>
      <c r="Y25" s="28" t="s">
        <v>21</v>
      </c>
    </row>
    <row r="26" spans="1:25" s="28" customFormat="1" ht="14">
      <c r="A26" s="5"/>
      <c r="B26" s="24"/>
      <c r="C26" s="25"/>
      <c r="D26" s="27"/>
      <c r="E26" s="27"/>
      <c r="F26" s="27"/>
      <c r="G26" s="27"/>
      <c r="H26" s="27"/>
      <c r="I26" s="27"/>
      <c r="J26" s="26"/>
      <c r="K26" s="26"/>
      <c r="L26" s="27"/>
      <c r="M26" s="5"/>
      <c r="N26" s="24" t="s">
        <v>48</v>
      </c>
      <c r="O26" s="25" t="s">
        <v>49</v>
      </c>
      <c r="P26" s="27">
        <v>1331</v>
      </c>
      <c r="Q26" s="27">
        <v>94</v>
      </c>
      <c r="R26" s="27">
        <v>126</v>
      </c>
      <c r="S26" s="27">
        <v>155</v>
      </c>
      <c r="T26" s="27">
        <v>15</v>
      </c>
      <c r="U26" s="27">
        <v>1854</v>
      </c>
      <c r="V26" s="26"/>
      <c r="W26" s="26"/>
      <c r="X26" s="27">
        <v>1854</v>
      </c>
      <c r="Y26" s="28">
        <v>1854</v>
      </c>
    </row>
    <row r="27" spans="1:25" s="28" customFormat="1" ht="14">
      <c r="A27" s="5"/>
      <c r="B27" s="24"/>
      <c r="C27" s="42"/>
      <c r="D27" s="27"/>
      <c r="E27" s="27"/>
      <c r="F27" s="27"/>
      <c r="G27" s="27"/>
      <c r="H27" s="27"/>
      <c r="I27" s="27"/>
      <c r="J27" s="26"/>
      <c r="K27" s="26"/>
      <c r="L27" s="27"/>
      <c r="M27" s="5"/>
      <c r="N27" s="24" t="s">
        <v>52</v>
      </c>
      <c r="O27" s="42" t="s">
        <v>53</v>
      </c>
      <c r="P27" s="27">
        <v>1174</v>
      </c>
      <c r="Q27" s="27">
        <v>82</v>
      </c>
      <c r="R27" s="27">
        <v>99</v>
      </c>
      <c r="S27" s="27">
        <v>132</v>
      </c>
      <c r="T27" s="27">
        <v>12</v>
      </c>
      <c r="U27" s="27">
        <v>1632</v>
      </c>
      <c r="V27" s="26"/>
      <c r="W27" s="26"/>
      <c r="X27" s="27">
        <v>1632</v>
      </c>
      <c r="Y27" s="28">
        <v>1632</v>
      </c>
    </row>
    <row r="28" spans="1:25" s="28" customFormat="1" ht="14">
      <c r="A28" s="5"/>
      <c r="B28" s="48" t="s">
        <v>57</v>
      </c>
      <c r="C28" s="25" t="s">
        <v>58</v>
      </c>
      <c r="D28" s="27">
        <v>986</v>
      </c>
      <c r="E28" s="27">
        <v>44</v>
      </c>
      <c r="F28" s="27">
        <v>98</v>
      </c>
      <c r="G28" s="27">
        <v>11</v>
      </c>
      <c r="H28" s="27">
        <v>11</v>
      </c>
      <c r="I28" s="27">
        <v>1150</v>
      </c>
      <c r="J28" s="27"/>
      <c r="K28" s="26"/>
      <c r="L28" s="27">
        <v>1150</v>
      </c>
      <c r="M28" s="5"/>
      <c r="N28" s="48" t="s">
        <v>57</v>
      </c>
      <c r="O28" s="25" t="s">
        <v>58</v>
      </c>
      <c r="P28" s="26"/>
      <c r="Q28" s="26"/>
      <c r="R28" s="26"/>
      <c r="X28" s="26"/>
      <c r="Y28" s="28">
        <v>-1150</v>
      </c>
    </row>
    <row r="29" spans="1:25" ht="14" outlineLevel="1">
      <c r="A29" s="5"/>
      <c r="B29" s="49" t="s">
        <v>59</v>
      </c>
      <c r="C29" s="30" t="s">
        <v>60</v>
      </c>
      <c r="D29" s="31">
        <v>841</v>
      </c>
      <c r="E29" s="31">
        <v>29</v>
      </c>
      <c r="F29" s="31">
        <v>63</v>
      </c>
      <c r="G29" s="31">
        <v>11</v>
      </c>
      <c r="H29" s="31">
        <v>6</v>
      </c>
      <c r="I29" s="26">
        <v>950</v>
      </c>
      <c r="J29" s="32"/>
      <c r="K29" s="26"/>
      <c r="L29" s="27">
        <v>950</v>
      </c>
      <c r="M29" s="5"/>
      <c r="N29" s="49" t="s">
        <v>59</v>
      </c>
      <c r="O29" s="30" t="s">
        <v>60</v>
      </c>
      <c r="P29" s="33"/>
      <c r="Q29" s="33"/>
      <c r="R29" s="33"/>
      <c r="S29" s="33"/>
      <c r="T29" s="33"/>
      <c r="U29" s="28"/>
      <c r="V29" s="33"/>
      <c r="W29" s="28"/>
      <c r="X29" s="26"/>
      <c r="Y29" s="28">
        <v>-950</v>
      </c>
    </row>
    <row r="30" spans="1:25" s="28" customFormat="1" ht="14" outlineLevel="1">
      <c r="A30" s="5"/>
      <c r="B30" s="48" t="s">
        <v>61</v>
      </c>
      <c r="C30" s="50" t="s">
        <v>62</v>
      </c>
      <c r="D30" s="26">
        <v>145</v>
      </c>
      <c r="E30" s="26">
        <v>15</v>
      </c>
      <c r="F30" s="26">
        <v>35</v>
      </c>
      <c r="G30" s="26">
        <v>0</v>
      </c>
      <c r="H30" s="26">
        <v>5</v>
      </c>
      <c r="I30" s="26">
        <v>200</v>
      </c>
      <c r="J30" s="27"/>
      <c r="K30" s="26"/>
      <c r="L30" s="27">
        <v>200</v>
      </c>
      <c r="M30" s="5"/>
      <c r="N30" s="48" t="s">
        <v>61</v>
      </c>
      <c r="O30" s="50" t="s">
        <v>62</v>
      </c>
      <c r="P30" s="26"/>
      <c r="Q30" s="26"/>
      <c r="R30" s="26"/>
      <c r="S30" s="26"/>
      <c r="T30" s="26"/>
      <c r="U30" s="26"/>
      <c r="V30" s="27"/>
      <c r="W30" s="26"/>
      <c r="X30" s="26"/>
      <c r="Y30" s="28">
        <v>-200</v>
      </c>
    </row>
    <row r="31" spans="1:25" s="28" customFormat="1" ht="14" outlineLevel="2">
      <c r="A31" s="5"/>
      <c r="B31" s="48" t="s">
        <v>63</v>
      </c>
      <c r="C31" s="51" t="s">
        <v>64</v>
      </c>
      <c r="D31" s="26">
        <v>132</v>
      </c>
      <c r="E31" s="26">
        <v>14</v>
      </c>
      <c r="F31" s="26">
        <v>31</v>
      </c>
      <c r="G31" s="26">
        <v>0</v>
      </c>
      <c r="H31" s="26">
        <v>4</v>
      </c>
      <c r="I31" s="26">
        <v>181</v>
      </c>
      <c r="J31" s="27"/>
      <c r="K31" s="26"/>
      <c r="L31" s="27">
        <v>181</v>
      </c>
      <c r="M31" s="5"/>
      <c r="N31" s="48" t="s">
        <v>63</v>
      </c>
      <c r="O31" s="51" t="s">
        <v>64</v>
      </c>
      <c r="P31" s="26"/>
      <c r="Q31" s="26"/>
      <c r="R31" s="26"/>
      <c r="S31" s="26"/>
      <c r="T31" s="26"/>
      <c r="U31" s="26"/>
      <c r="V31" s="27"/>
      <c r="W31" s="26"/>
      <c r="X31" s="26"/>
      <c r="Y31" s="28">
        <v>-181</v>
      </c>
    </row>
    <row r="32" spans="1:25" ht="14" outlineLevel="3">
      <c r="A32" s="5"/>
      <c r="B32" s="49" t="s">
        <v>65</v>
      </c>
      <c r="C32" s="52" t="s">
        <v>66</v>
      </c>
      <c r="D32" s="31">
        <v>122</v>
      </c>
      <c r="E32" s="31">
        <v>14</v>
      </c>
      <c r="F32" s="31">
        <v>28</v>
      </c>
      <c r="G32" s="31">
        <v>0</v>
      </c>
      <c r="H32" s="31">
        <v>4</v>
      </c>
      <c r="I32" s="26">
        <v>168</v>
      </c>
      <c r="J32" s="32"/>
      <c r="K32" s="26"/>
      <c r="L32" s="27">
        <v>168</v>
      </c>
      <c r="M32" s="5"/>
      <c r="N32" s="49" t="s">
        <v>65</v>
      </c>
      <c r="O32" s="52" t="s">
        <v>66</v>
      </c>
      <c r="P32" s="31"/>
      <c r="Q32" s="31"/>
      <c r="R32" s="31"/>
      <c r="S32" s="31"/>
      <c r="T32" s="31"/>
      <c r="U32" s="26"/>
      <c r="V32" s="32"/>
      <c r="W32" s="26"/>
      <c r="X32" s="26"/>
      <c r="Y32" s="28">
        <v>-168</v>
      </c>
    </row>
    <row r="33" spans="1:25" ht="14" outlineLevel="3">
      <c r="A33" s="5"/>
      <c r="B33" s="49" t="s">
        <v>67</v>
      </c>
      <c r="C33" s="52" t="s">
        <v>68</v>
      </c>
      <c r="D33" s="31">
        <v>10</v>
      </c>
      <c r="E33" s="31">
        <v>0</v>
      </c>
      <c r="F33" s="31">
        <v>3</v>
      </c>
      <c r="G33" s="31">
        <v>0</v>
      </c>
      <c r="H33" s="31">
        <v>0</v>
      </c>
      <c r="I33" s="26">
        <v>13</v>
      </c>
      <c r="J33" s="32"/>
      <c r="K33" s="26"/>
      <c r="L33" s="27">
        <v>13</v>
      </c>
      <c r="M33" s="5"/>
      <c r="N33" s="49" t="s">
        <v>67</v>
      </c>
      <c r="O33" s="52" t="s">
        <v>68</v>
      </c>
      <c r="P33" s="31"/>
      <c r="Q33" s="31"/>
      <c r="R33" s="31"/>
      <c r="S33" s="31"/>
      <c r="T33" s="31"/>
      <c r="U33" s="26"/>
      <c r="V33" s="32"/>
      <c r="W33" s="26"/>
      <c r="X33" s="26"/>
      <c r="Y33" s="28">
        <v>-13</v>
      </c>
    </row>
    <row r="34" spans="1:25" s="28" customFormat="1" ht="14" outlineLevel="2">
      <c r="A34" s="5"/>
      <c r="B34" s="48" t="s">
        <v>69</v>
      </c>
      <c r="C34" s="51" t="s">
        <v>70</v>
      </c>
      <c r="D34" s="26">
        <v>13</v>
      </c>
      <c r="E34" s="26">
        <v>1</v>
      </c>
      <c r="F34" s="26">
        <v>4</v>
      </c>
      <c r="G34" s="26">
        <v>0</v>
      </c>
      <c r="H34" s="26">
        <v>1</v>
      </c>
      <c r="I34" s="26">
        <v>19</v>
      </c>
      <c r="J34" s="27"/>
      <c r="K34" s="26"/>
      <c r="L34" s="27">
        <v>19</v>
      </c>
      <c r="M34" s="5"/>
      <c r="N34" s="48" t="s">
        <v>69</v>
      </c>
      <c r="O34" s="51" t="s">
        <v>70</v>
      </c>
      <c r="P34" s="26"/>
      <c r="Q34" s="26"/>
      <c r="R34" s="26"/>
      <c r="S34" s="26"/>
      <c r="T34" s="26"/>
      <c r="U34" s="26"/>
      <c r="V34" s="27"/>
      <c r="W34" s="26"/>
      <c r="X34" s="26"/>
      <c r="Y34" s="28">
        <v>-19</v>
      </c>
    </row>
    <row r="35" spans="1:25" ht="14" outlineLevel="3">
      <c r="A35" s="5"/>
      <c r="B35" s="49" t="s">
        <v>71</v>
      </c>
      <c r="C35" s="52" t="s">
        <v>72</v>
      </c>
      <c r="D35" s="31">
        <v>12</v>
      </c>
      <c r="E35" s="31">
        <v>1</v>
      </c>
      <c r="F35" s="31">
        <v>4</v>
      </c>
      <c r="G35" s="31">
        <v>0</v>
      </c>
      <c r="H35" s="31">
        <v>1</v>
      </c>
      <c r="I35" s="26">
        <v>18</v>
      </c>
      <c r="J35" s="32"/>
      <c r="K35" s="26"/>
      <c r="L35" s="27">
        <v>18</v>
      </c>
      <c r="M35" s="5"/>
      <c r="N35" s="49" t="s">
        <v>71</v>
      </c>
      <c r="O35" s="52" t="s">
        <v>72</v>
      </c>
      <c r="P35" s="31"/>
      <c r="Q35" s="31"/>
      <c r="R35" s="31"/>
      <c r="S35" s="31"/>
      <c r="T35" s="31"/>
      <c r="U35" s="26"/>
      <c r="V35" s="32"/>
      <c r="W35" s="26"/>
      <c r="X35" s="26"/>
      <c r="Y35" s="28">
        <v>-18</v>
      </c>
    </row>
    <row r="36" spans="1:25" s="7" customFormat="1" ht="14" outlineLevel="3">
      <c r="A36" s="5"/>
      <c r="B36" s="53" t="s">
        <v>73</v>
      </c>
      <c r="C36" s="52" t="s">
        <v>74</v>
      </c>
      <c r="D36" s="31">
        <v>1</v>
      </c>
      <c r="E36" s="31">
        <v>0</v>
      </c>
      <c r="F36" s="31">
        <v>0</v>
      </c>
      <c r="G36" s="31">
        <v>0</v>
      </c>
      <c r="H36" s="31">
        <v>0</v>
      </c>
      <c r="I36" s="26">
        <v>1</v>
      </c>
      <c r="J36" s="32"/>
      <c r="K36" s="26"/>
      <c r="L36" s="26">
        <v>1</v>
      </c>
      <c r="M36" s="5"/>
      <c r="N36" s="53" t="s">
        <v>73</v>
      </c>
      <c r="O36" s="52" t="s">
        <v>74</v>
      </c>
      <c r="P36" s="31"/>
      <c r="Q36" s="31"/>
      <c r="R36" s="31"/>
      <c r="S36" s="31"/>
      <c r="T36" s="31"/>
      <c r="U36" s="26"/>
      <c r="V36" s="31"/>
      <c r="W36" s="26"/>
      <c r="X36" s="26"/>
      <c r="Y36" s="26">
        <v>-1</v>
      </c>
    </row>
    <row r="37" spans="1:25" s="28" customFormat="1" ht="14">
      <c r="A37" s="5"/>
      <c r="B37" s="48" t="s">
        <v>75</v>
      </c>
      <c r="C37" s="25" t="s">
        <v>76</v>
      </c>
      <c r="D37" s="27"/>
      <c r="E37" s="27"/>
      <c r="F37" s="27"/>
      <c r="G37" s="27"/>
      <c r="H37" s="27"/>
      <c r="I37" s="27">
        <v>235</v>
      </c>
      <c r="J37" s="27"/>
      <c r="K37" s="26"/>
      <c r="L37" s="27">
        <v>235</v>
      </c>
      <c r="M37" s="5"/>
      <c r="N37" s="48" t="s">
        <v>75</v>
      </c>
      <c r="O37" s="25" t="s">
        <v>76</v>
      </c>
      <c r="P37" s="26"/>
      <c r="Q37" s="26"/>
      <c r="W37" s="26"/>
      <c r="X37" s="26"/>
      <c r="Y37" s="28">
        <v>-235</v>
      </c>
    </row>
    <row r="38" spans="1:25" s="28" customFormat="1" ht="14">
      <c r="A38" s="5"/>
      <c r="B38" s="48" t="s">
        <v>44</v>
      </c>
      <c r="C38" s="50" t="s">
        <v>77</v>
      </c>
      <c r="D38" s="26"/>
      <c r="E38" s="26"/>
      <c r="F38" s="26"/>
      <c r="G38" s="26"/>
      <c r="H38" s="26"/>
      <c r="I38" s="27">
        <v>141</v>
      </c>
      <c r="J38" s="27"/>
      <c r="K38" s="26"/>
      <c r="L38" s="27">
        <v>141</v>
      </c>
      <c r="M38" s="5"/>
      <c r="N38" s="48" t="s">
        <v>44</v>
      </c>
      <c r="O38" s="50" t="s">
        <v>77</v>
      </c>
      <c r="P38" s="26"/>
      <c r="Q38" s="26"/>
      <c r="R38" s="26"/>
      <c r="S38" s="26"/>
      <c r="T38" s="26"/>
      <c r="U38" s="26"/>
      <c r="V38" s="27"/>
      <c r="W38" s="26"/>
      <c r="X38" s="26"/>
      <c r="Y38" s="28">
        <v>-141</v>
      </c>
    </row>
    <row r="39" spans="1:25" ht="14">
      <c r="A39" s="5"/>
      <c r="B39" s="49" t="s">
        <v>78</v>
      </c>
      <c r="C39" s="54" t="s">
        <v>79</v>
      </c>
      <c r="D39" s="31"/>
      <c r="E39" s="31"/>
      <c r="F39" s="31"/>
      <c r="G39" s="31"/>
      <c r="H39" s="31"/>
      <c r="I39" s="27">
        <v>121</v>
      </c>
      <c r="J39" s="32"/>
      <c r="K39" s="26"/>
      <c r="L39" s="27">
        <v>121</v>
      </c>
      <c r="M39" s="5"/>
      <c r="N39" s="49" t="s">
        <v>78</v>
      </c>
      <c r="O39" s="54" t="s">
        <v>79</v>
      </c>
      <c r="P39" s="31"/>
      <c r="Q39" s="31"/>
      <c r="R39" s="31"/>
      <c r="S39" s="31"/>
      <c r="T39" s="31"/>
      <c r="U39" s="26"/>
      <c r="V39" s="32"/>
      <c r="W39" s="26"/>
      <c r="X39" s="26"/>
      <c r="Y39" s="28">
        <v>-121</v>
      </c>
    </row>
    <row r="40" spans="1:25" s="28" customFormat="1" ht="14">
      <c r="A40" s="5"/>
      <c r="B40" s="48" t="s">
        <v>80</v>
      </c>
      <c r="C40" s="51" t="s">
        <v>81</v>
      </c>
      <c r="D40" s="26"/>
      <c r="E40" s="26"/>
      <c r="F40" s="26"/>
      <c r="G40" s="26"/>
      <c r="H40" s="26"/>
      <c r="I40" s="27">
        <v>17</v>
      </c>
      <c r="J40" s="27"/>
      <c r="K40" s="26"/>
      <c r="L40" s="27">
        <v>17</v>
      </c>
      <c r="M40" s="5"/>
      <c r="N40" s="48" t="s">
        <v>80</v>
      </c>
      <c r="O40" s="51" t="s">
        <v>81</v>
      </c>
      <c r="P40" s="26"/>
      <c r="Q40" s="26"/>
      <c r="R40" s="26"/>
      <c r="S40" s="26"/>
      <c r="T40" s="26"/>
      <c r="U40" s="26"/>
      <c r="V40" s="27"/>
      <c r="W40" s="26"/>
      <c r="X40" s="26"/>
      <c r="Y40" s="28">
        <v>-17</v>
      </c>
    </row>
    <row r="41" spans="1:25" ht="14">
      <c r="A41" s="5"/>
      <c r="B41" s="49" t="s">
        <v>82</v>
      </c>
      <c r="C41" s="52" t="s">
        <v>83</v>
      </c>
      <c r="D41" s="31"/>
      <c r="E41" s="31"/>
      <c r="F41" s="31"/>
      <c r="G41" s="31"/>
      <c r="H41" s="31"/>
      <c r="I41" s="27">
        <v>17</v>
      </c>
      <c r="J41" s="32"/>
      <c r="K41" s="26"/>
      <c r="L41" s="27">
        <v>17</v>
      </c>
      <c r="M41" s="5"/>
      <c r="N41" s="49" t="s">
        <v>82</v>
      </c>
      <c r="O41" s="52" t="s">
        <v>83</v>
      </c>
      <c r="P41" s="31"/>
      <c r="Q41" s="31"/>
      <c r="R41" s="31"/>
      <c r="S41" s="31"/>
      <c r="T41" s="31"/>
      <c r="U41" s="26"/>
      <c r="V41" s="32"/>
      <c r="W41" s="26"/>
      <c r="X41" s="26"/>
      <c r="Y41" s="28">
        <v>-17</v>
      </c>
    </row>
    <row r="42" spans="1:25" ht="14">
      <c r="A42" s="5"/>
      <c r="B42" s="49" t="s">
        <v>84</v>
      </c>
      <c r="C42" s="52" t="s">
        <v>85</v>
      </c>
      <c r="D42" s="31"/>
      <c r="E42" s="31"/>
      <c r="F42" s="31"/>
      <c r="G42" s="31"/>
      <c r="H42" s="31"/>
      <c r="I42" s="27">
        <v>0</v>
      </c>
      <c r="J42" s="32"/>
      <c r="K42" s="26"/>
      <c r="L42" s="27">
        <v>0</v>
      </c>
      <c r="M42" s="5"/>
      <c r="N42" s="49" t="s">
        <v>84</v>
      </c>
      <c r="O42" s="52" t="s">
        <v>85</v>
      </c>
      <c r="P42" s="31"/>
      <c r="Q42" s="31"/>
      <c r="R42" s="31"/>
      <c r="S42" s="31"/>
      <c r="T42" s="31"/>
      <c r="U42" s="26"/>
      <c r="V42" s="32"/>
      <c r="W42" s="26"/>
      <c r="X42" s="26"/>
      <c r="Y42" s="28">
        <v>0</v>
      </c>
    </row>
    <row r="43" spans="1:25" ht="14">
      <c r="A43" s="5"/>
      <c r="B43" s="49" t="s">
        <v>86</v>
      </c>
      <c r="C43" s="54" t="s">
        <v>87</v>
      </c>
      <c r="D43" s="31"/>
      <c r="E43" s="31"/>
      <c r="F43" s="31"/>
      <c r="G43" s="31"/>
      <c r="H43" s="31"/>
      <c r="I43" s="27">
        <v>1</v>
      </c>
      <c r="J43" s="32"/>
      <c r="K43" s="26"/>
      <c r="L43" s="27">
        <v>1</v>
      </c>
      <c r="M43" s="5"/>
      <c r="N43" s="49" t="s">
        <v>86</v>
      </c>
      <c r="O43" s="54" t="s">
        <v>87</v>
      </c>
      <c r="P43" s="31"/>
      <c r="Q43" s="31"/>
      <c r="R43" s="31"/>
      <c r="S43" s="31"/>
      <c r="T43" s="31"/>
      <c r="U43" s="26"/>
      <c r="V43" s="32"/>
      <c r="W43" s="26"/>
      <c r="X43" s="26"/>
      <c r="Y43" s="28">
        <v>-1</v>
      </c>
    </row>
    <row r="44" spans="1:25" ht="12.75" customHeight="1">
      <c r="A44" s="5"/>
      <c r="B44" s="49" t="s">
        <v>88</v>
      </c>
      <c r="C44" s="54" t="s">
        <v>89</v>
      </c>
      <c r="D44" s="31"/>
      <c r="E44" s="31"/>
      <c r="F44" s="31"/>
      <c r="G44" s="31"/>
      <c r="H44" s="31"/>
      <c r="I44" s="27">
        <v>2</v>
      </c>
      <c r="J44" s="32"/>
      <c r="K44" s="26"/>
      <c r="L44" s="27">
        <v>2</v>
      </c>
      <c r="M44" s="5"/>
      <c r="N44" s="49" t="s">
        <v>88</v>
      </c>
      <c r="O44" s="54" t="s">
        <v>89</v>
      </c>
      <c r="P44" s="31"/>
      <c r="Q44" s="31"/>
      <c r="R44" s="31"/>
      <c r="S44" s="31"/>
      <c r="T44" s="31"/>
      <c r="U44" s="26"/>
      <c r="V44" s="32"/>
      <c r="W44" s="26"/>
      <c r="X44" s="26"/>
      <c r="Y44" s="28">
        <v>-2</v>
      </c>
    </row>
    <row r="45" spans="1:25" ht="14">
      <c r="A45" s="5"/>
      <c r="B45" s="49" t="s">
        <v>90</v>
      </c>
      <c r="C45" s="30" t="s">
        <v>91</v>
      </c>
      <c r="D45" s="32">
        <v>88</v>
      </c>
      <c r="E45" s="32">
        <v>4</v>
      </c>
      <c r="F45" s="32">
        <v>1</v>
      </c>
      <c r="G45" s="32">
        <v>0</v>
      </c>
      <c r="H45" s="32">
        <v>1</v>
      </c>
      <c r="I45" s="27">
        <v>94</v>
      </c>
      <c r="J45" s="32"/>
      <c r="K45" s="26"/>
      <c r="L45" s="27">
        <v>94</v>
      </c>
      <c r="M45" s="5"/>
      <c r="N45" s="49" t="s">
        <v>90</v>
      </c>
      <c r="O45" s="30" t="s">
        <v>91</v>
      </c>
      <c r="P45" s="31"/>
      <c r="Q45" s="31"/>
      <c r="R45" s="32"/>
      <c r="S45" s="31"/>
      <c r="T45" s="31"/>
      <c r="U45" s="27"/>
      <c r="V45" s="32"/>
      <c r="W45" s="26"/>
      <c r="X45" s="26"/>
      <c r="Y45" s="28">
        <v>-94</v>
      </c>
    </row>
    <row r="46" spans="1:25" s="28" customFormat="1" ht="14">
      <c r="A46" s="5"/>
      <c r="B46" s="48" t="s">
        <v>92</v>
      </c>
      <c r="C46" s="25" t="s">
        <v>93</v>
      </c>
      <c r="D46" s="26"/>
      <c r="E46" s="26"/>
      <c r="F46" s="26"/>
      <c r="G46" s="26"/>
      <c r="H46" s="26"/>
      <c r="I46" s="27">
        <v>-44</v>
      </c>
      <c r="J46" s="27"/>
      <c r="K46" s="26"/>
      <c r="L46" s="27">
        <v>-44</v>
      </c>
      <c r="M46" s="5"/>
      <c r="N46" s="48" t="s">
        <v>92</v>
      </c>
      <c r="O46" s="25" t="s">
        <v>93</v>
      </c>
      <c r="P46" s="26"/>
      <c r="Q46" s="26"/>
      <c r="R46" s="26"/>
      <c r="S46" s="26"/>
      <c r="T46" s="26"/>
      <c r="U46" s="26"/>
      <c r="V46" s="27"/>
      <c r="W46" s="26"/>
      <c r="X46" s="26"/>
      <c r="Y46" s="28">
        <v>44</v>
      </c>
    </row>
    <row r="47" spans="1:25" s="28" customFormat="1" ht="14">
      <c r="A47" s="5"/>
      <c r="B47" s="48" t="s">
        <v>46</v>
      </c>
      <c r="C47" s="50" t="s">
        <v>94</v>
      </c>
      <c r="D47" s="26"/>
      <c r="E47" s="26"/>
      <c r="F47" s="26"/>
      <c r="G47" s="26"/>
      <c r="H47" s="26"/>
      <c r="I47" s="26">
        <v>-8</v>
      </c>
      <c r="J47" s="27"/>
      <c r="K47" s="26"/>
      <c r="L47" s="27">
        <v>-8</v>
      </c>
      <c r="M47" s="5"/>
      <c r="N47" s="48" t="s">
        <v>46</v>
      </c>
      <c r="O47" s="50" t="s">
        <v>94</v>
      </c>
      <c r="P47" s="26"/>
      <c r="Q47" s="26"/>
      <c r="R47" s="26"/>
      <c r="S47" s="26"/>
      <c r="T47" s="26"/>
      <c r="U47" s="26"/>
      <c r="V47" s="27"/>
      <c r="W47" s="26"/>
      <c r="X47" s="26"/>
      <c r="Y47" s="28">
        <v>8</v>
      </c>
    </row>
    <row r="48" spans="1:25" ht="14">
      <c r="A48" s="5"/>
      <c r="B48" s="49" t="s">
        <v>95</v>
      </c>
      <c r="C48" s="54" t="s">
        <v>96</v>
      </c>
      <c r="D48" s="31"/>
      <c r="E48" s="31"/>
      <c r="F48" s="31"/>
      <c r="G48" s="31"/>
      <c r="H48" s="31"/>
      <c r="I48" s="26">
        <v>0</v>
      </c>
      <c r="J48" s="32"/>
      <c r="K48" s="26"/>
      <c r="L48" s="27">
        <v>0</v>
      </c>
      <c r="M48" s="5"/>
      <c r="N48" s="49" t="s">
        <v>95</v>
      </c>
      <c r="O48" s="54" t="s">
        <v>96</v>
      </c>
      <c r="P48" s="31"/>
      <c r="Q48" s="31"/>
      <c r="R48" s="31"/>
      <c r="S48" s="31"/>
      <c r="T48" s="31"/>
      <c r="U48" s="26"/>
      <c r="V48" s="32"/>
      <c r="W48" s="26"/>
      <c r="X48" s="26"/>
      <c r="Y48" s="28">
        <v>0</v>
      </c>
    </row>
    <row r="49" spans="1:25" ht="14">
      <c r="A49" s="5"/>
      <c r="B49" s="49" t="s">
        <v>97</v>
      </c>
      <c r="C49" s="54" t="s">
        <v>98</v>
      </c>
      <c r="D49" s="31"/>
      <c r="E49" s="31"/>
      <c r="F49" s="31"/>
      <c r="G49" s="31"/>
      <c r="H49" s="31"/>
      <c r="I49" s="26">
        <v>0</v>
      </c>
      <c r="J49" s="32"/>
      <c r="K49" s="26"/>
      <c r="L49" s="27">
        <v>0</v>
      </c>
      <c r="M49" s="5"/>
      <c r="N49" s="49" t="s">
        <v>97</v>
      </c>
      <c r="O49" s="54" t="s">
        <v>98</v>
      </c>
      <c r="P49" s="31"/>
      <c r="Q49" s="31"/>
      <c r="R49" s="31"/>
      <c r="S49" s="31"/>
      <c r="T49" s="31"/>
      <c r="U49" s="26"/>
      <c r="V49" s="32"/>
      <c r="W49" s="26"/>
      <c r="X49" s="26"/>
      <c r="Y49" s="28">
        <v>0</v>
      </c>
    </row>
    <row r="50" spans="1:25" ht="14">
      <c r="A50" s="5"/>
      <c r="B50" s="49" t="s">
        <v>99</v>
      </c>
      <c r="C50" s="54" t="s">
        <v>100</v>
      </c>
      <c r="D50" s="31"/>
      <c r="E50" s="31"/>
      <c r="F50" s="31"/>
      <c r="G50" s="31"/>
      <c r="H50" s="31"/>
      <c r="I50" s="26">
        <v>-8</v>
      </c>
      <c r="J50" s="32"/>
      <c r="K50" s="26"/>
      <c r="L50" s="27">
        <v>-8</v>
      </c>
      <c r="M50" s="5"/>
      <c r="N50" s="49" t="s">
        <v>99</v>
      </c>
      <c r="O50" s="54" t="s">
        <v>100</v>
      </c>
      <c r="P50" s="31"/>
      <c r="Q50" s="31"/>
      <c r="R50" s="31"/>
      <c r="S50" s="31"/>
      <c r="T50" s="31"/>
      <c r="U50" s="26"/>
      <c r="V50" s="32"/>
      <c r="W50" s="26"/>
      <c r="X50" s="26"/>
      <c r="Y50" s="28">
        <v>8</v>
      </c>
    </row>
    <row r="51" spans="1:25" ht="15" thickBot="1">
      <c r="A51" s="5"/>
      <c r="B51" s="35" t="s">
        <v>101</v>
      </c>
      <c r="C51" s="30" t="s">
        <v>102</v>
      </c>
      <c r="D51" s="31">
        <v>-35</v>
      </c>
      <c r="E51" s="31">
        <v>0</v>
      </c>
      <c r="F51" s="31">
        <v>0</v>
      </c>
      <c r="G51" s="31">
        <v>-1</v>
      </c>
      <c r="H51" s="31">
        <v>0</v>
      </c>
      <c r="I51" s="26">
        <v>-36</v>
      </c>
      <c r="J51" s="32"/>
      <c r="K51" s="26"/>
      <c r="L51" s="27">
        <v>-36</v>
      </c>
      <c r="M51" s="5"/>
      <c r="N51" s="35" t="s">
        <v>101</v>
      </c>
      <c r="O51" s="30" t="s">
        <v>102</v>
      </c>
      <c r="P51" s="31"/>
      <c r="Q51" s="31"/>
      <c r="R51" s="31"/>
      <c r="S51" s="31"/>
      <c r="T51" s="31"/>
      <c r="U51" s="26"/>
      <c r="V51" s="32"/>
      <c r="W51" s="26"/>
      <c r="X51" s="26"/>
      <c r="Y51" s="28">
        <v>36</v>
      </c>
    </row>
    <row r="52" spans="1:25" s="58" customFormat="1" ht="15" thickTop="1">
      <c r="A52" s="5"/>
      <c r="B52" s="48" t="s">
        <v>103</v>
      </c>
      <c r="C52" s="55" t="s">
        <v>104</v>
      </c>
      <c r="D52" s="56">
        <v>292</v>
      </c>
      <c r="E52" s="56">
        <v>46</v>
      </c>
      <c r="F52" s="56">
        <v>27</v>
      </c>
      <c r="G52" s="56">
        <v>84</v>
      </c>
      <c r="H52" s="56">
        <v>3</v>
      </c>
      <c r="I52" s="56">
        <v>452</v>
      </c>
      <c r="J52" s="57"/>
      <c r="K52" s="57"/>
      <c r="L52" s="56">
        <v>452</v>
      </c>
      <c r="M52" s="5"/>
      <c r="N52" s="48"/>
      <c r="O52" s="55"/>
      <c r="P52" s="56"/>
      <c r="Q52" s="56"/>
      <c r="R52" s="56"/>
      <c r="S52" s="56"/>
      <c r="T52" s="56"/>
      <c r="U52" s="56"/>
      <c r="V52" s="57"/>
      <c r="W52" s="57"/>
      <c r="X52" s="56"/>
      <c r="Y52" s="58">
        <v>-452</v>
      </c>
    </row>
    <row r="53" spans="1:25" ht="14">
      <c r="A53" s="5"/>
      <c r="B53" s="49" t="s">
        <v>105</v>
      </c>
      <c r="C53" s="34" t="s">
        <v>106</v>
      </c>
      <c r="D53" s="31"/>
      <c r="E53" s="31"/>
      <c r="F53" s="31"/>
      <c r="G53" s="32">
        <v>61</v>
      </c>
      <c r="H53" s="31"/>
      <c r="I53" s="27">
        <v>61</v>
      </c>
      <c r="J53" s="31"/>
      <c r="K53" s="26"/>
      <c r="L53" s="27">
        <v>61</v>
      </c>
      <c r="M53" s="5"/>
      <c r="N53" s="48"/>
      <c r="O53" s="25"/>
      <c r="P53" s="26"/>
      <c r="Q53" s="26"/>
      <c r="R53" s="26"/>
      <c r="S53" s="27"/>
      <c r="T53" s="26"/>
      <c r="U53" s="27"/>
      <c r="V53" s="26"/>
      <c r="W53" s="26"/>
      <c r="X53" s="27"/>
      <c r="Y53" s="28">
        <v>-61</v>
      </c>
    </row>
    <row r="54" spans="1:25" ht="14">
      <c r="A54" s="5"/>
      <c r="B54" s="49" t="s">
        <v>107</v>
      </c>
      <c r="C54" s="34" t="s">
        <v>108</v>
      </c>
      <c r="D54" s="31">
        <v>157</v>
      </c>
      <c r="E54" s="31">
        <v>12</v>
      </c>
      <c r="F54" s="31">
        <v>27</v>
      </c>
      <c r="G54" s="31">
        <v>15</v>
      </c>
      <c r="H54" s="31">
        <v>3</v>
      </c>
      <c r="I54" s="27">
        <v>214</v>
      </c>
      <c r="J54" s="31"/>
      <c r="K54" s="26"/>
      <c r="L54" s="27"/>
      <c r="M54" s="5"/>
      <c r="N54" s="48"/>
      <c r="O54" s="25"/>
      <c r="P54" s="26"/>
      <c r="Q54" s="26"/>
      <c r="R54" s="26"/>
      <c r="S54" s="27"/>
      <c r="T54" s="26"/>
      <c r="U54" s="27"/>
      <c r="V54" s="26"/>
      <c r="W54" s="26"/>
      <c r="X54" s="27"/>
    </row>
    <row r="55" spans="1:25" ht="14">
      <c r="A55" s="5"/>
      <c r="B55" s="49" t="s">
        <v>109</v>
      </c>
      <c r="C55" s="34" t="s">
        <v>110</v>
      </c>
      <c r="D55" s="31"/>
      <c r="E55" s="31"/>
      <c r="F55" s="31"/>
      <c r="G55" s="32">
        <v>8</v>
      </c>
      <c r="H55" s="31"/>
      <c r="I55" s="27">
        <v>8</v>
      </c>
      <c r="J55" s="31"/>
      <c r="K55" s="26"/>
      <c r="L55" s="27"/>
      <c r="M55" s="5"/>
      <c r="N55" s="48"/>
      <c r="O55" s="25"/>
      <c r="P55" s="26"/>
      <c r="Q55" s="26"/>
      <c r="R55" s="26"/>
      <c r="S55" s="27"/>
      <c r="T55" s="26"/>
      <c r="U55" s="27"/>
      <c r="V55" s="26"/>
      <c r="W55" s="26"/>
      <c r="X55" s="27"/>
    </row>
    <row r="56" spans="1:25" s="28" customFormat="1" ht="14">
      <c r="A56" s="5"/>
      <c r="B56" s="28" t="s">
        <v>111</v>
      </c>
      <c r="C56" s="42" t="s">
        <v>112</v>
      </c>
      <c r="D56" s="27">
        <v>135</v>
      </c>
      <c r="E56" s="27">
        <v>34</v>
      </c>
      <c r="F56" s="27">
        <v>0</v>
      </c>
      <c r="G56" s="27">
        <v>69</v>
      </c>
      <c r="H56" s="27">
        <v>0</v>
      </c>
      <c r="I56" s="27">
        <v>238</v>
      </c>
      <c r="J56" s="26"/>
      <c r="K56" s="26"/>
      <c r="L56" s="27">
        <v>238</v>
      </c>
      <c r="M56" s="5"/>
      <c r="O56" s="42"/>
      <c r="P56" s="27"/>
      <c r="Q56" s="27"/>
      <c r="R56" s="27"/>
      <c r="S56" s="27"/>
      <c r="T56" s="27"/>
      <c r="U56" s="27"/>
      <c r="V56" s="26"/>
      <c r="W56" s="26"/>
      <c r="X56" s="27"/>
      <c r="Y56" s="28">
        <v>-238</v>
      </c>
    </row>
    <row r="57" spans="1:25" s="44" customFormat="1" ht="15" thickBot="1">
      <c r="A57" s="5"/>
      <c r="B57" s="40" t="s">
        <v>113</v>
      </c>
      <c r="C57" s="43" t="s">
        <v>114</v>
      </c>
      <c r="D57" s="39"/>
      <c r="E57" s="39"/>
      <c r="F57" s="39"/>
      <c r="G57" s="38">
        <v>53</v>
      </c>
      <c r="H57" s="39"/>
      <c r="I57" s="38">
        <v>53</v>
      </c>
      <c r="J57" s="39"/>
      <c r="K57" s="39"/>
      <c r="L57" s="38">
        <v>53</v>
      </c>
      <c r="M57" s="5"/>
      <c r="N57" s="40"/>
      <c r="O57" s="43"/>
      <c r="P57" s="39"/>
      <c r="Q57" s="39"/>
      <c r="R57" s="39"/>
      <c r="S57" s="38"/>
      <c r="T57" s="39"/>
      <c r="U57" s="38"/>
      <c r="V57" s="39"/>
      <c r="W57" s="39"/>
      <c r="X57" s="38"/>
      <c r="Y57" s="44">
        <v>-53</v>
      </c>
    </row>
    <row r="58" spans="1:25" s="46" customFormat="1" ht="20.25" customHeight="1" thickTop="1">
      <c r="A58" s="5"/>
      <c r="B58" s="29"/>
      <c r="C58" s="45" t="s">
        <v>115</v>
      </c>
      <c r="D58" s="31"/>
      <c r="E58" s="31"/>
      <c r="F58" s="31"/>
      <c r="G58" s="32"/>
      <c r="H58" s="31"/>
      <c r="I58" s="32"/>
      <c r="J58" s="31"/>
      <c r="K58" s="31"/>
      <c r="L58" s="32"/>
      <c r="M58" s="5"/>
      <c r="N58" s="29"/>
      <c r="O58" s="45" t="s">
        <v>115</v>
      </c>
      <c r="P58" s="31"/>
      <c r="Q58" s="31"/>
      <c r="R58" s="31"/>
      <c r="S58" s="32"/>
      <c r="T58" s="31"/>
      <c r="U58" s="32"/>
      <c r="V58" s="31"/>
      <c r="W58" s="31"/>
      <c r="X58" s="32"/>
    </row>
    <row r="59" spans="1:25" s="7" customFormat="1" ht="15" thickBot="1">
      <c r="A59" s="5"/>
      <c r="B59" s="2"/>
      <c r="C59" s="8" t="s">
        <v>1</v>
      </c>
      <c r="D59" s="2"/>
      <c r="E59" s="2"/>
      <c r="F59" s="2"/>
      <c r="G59" s="2"/>
      <c r="H59" s="2"/>
      <c r="I59" s="4"/>
      <c r="J59" s="4"/>
      <c r="K59" s="4"/>
      <c r="L59" s="4"/>
      <c r="M59" s="5"/>
      <c r="N59" s="2"/>
      <c r="O59" s="9"/>
      <c r="P59" s="4"/>
      <c r="Q59" s="2"/>
      <c r="R59" s="2"/>
      <c r="S59" s="2"/>
      <c r="T59" s="2"/>
      <c r="U59" s="2"/>
      <c r="V59" s="2"/>
      <c r="W59" s="2"/>
      <c r="X59" s="47" t="s">
        <v>2</v>
      </c>
    </row>
    <row r="60" spans="1:25" s="17" customFormat="1" ht="14" thickTop="1">
      <c r="A60" s="10"/>
      <c r="B60" s="11"/>
      <c r="C60" s="12"/>
      <c r="D60" s="13" t="s">
        <v>3</v>
      </c>
      <c r="E60" s="13" t="s">
        <v>4</v>
      </c>
      <c r="F60" s="13" t="s">
        <v>5</v>
      </c>
      <c r="G60" s="13" t="s">
        <v>6</v>
      </c>
      <c r="H60" s="13" t="s">
        <v>7</v>
      </c>
      <c r="I60" s="14" t="s">
        <v>8</v>
      </c>
      <c r="J60" s="13" t="s">
        <v>9</v>
      </c>
      <c r="K60" s="14"/>
      <c r="L60" s="14"/>
      <c r="M60" s="10"/>
      <c r="N60" s="11"/>
      <c r="O60" s="12"/>
      <c r="P60" s="13" t="s">
        <v>3</v>
      </c>
      <c r="Q60" s="13" t="s">
        <v>4</v>
      </c>
      <c r="R60" s="13" t="s">
        <v>5</v>
      </c>
      <c r="S60" s="13" t="s">
        <v>6</v>
      </c>
      <c r="T60" s="13" t="s">
        <v>7</v>
      </c>
      <c r="U60" s="14" t="s">
        <v>8</v>
      </c>
      <c r="V60" s="13" t="s">
        <v>9</v>
      </c>
      <c r="W60" s="15"/>
      <c r="X60" s="15"/>
      <c r="Y60" s="16"/>
    </row>
    <row r="61" spans="1:25" s="61" customFormat="1" ht="61" thickBot="1">
      <c r="A61" s="5"/>
      <c r="B61" s="59" t="s">
        <v>10</v>
      </c>
      <c r="C61" s="19" t="s">
        <v>11</v>
      </c>
      <c r="D61" s="20" t="s">
        <v>12</v>
      </c>
      <c r="E61" s="20" t="s">
        <v>13</v>
      </c>
      <c r="F61" s="20" t="s">
        <v>14</v>
      </c>
      <c r="G61" s="20" t="s">
        <v>15</v>
      </c>
      <c r="H61" s="20" t="s">
        <v>16</v>
      </c>
      <c r="I61" s="21" t="s">
        <v>17</v>
      </c>
      <c r="J61" s="20" t="s">
        <v>18</v>
      </c>
      <c r="K61" s="21" t="s">
        <v>19</v>
      </c>
      <c r="L61" s="21" t="s">
        <v>20</v>
      </c>
      <c r="M61" s="5"/>
      <c r="N61" s="59" t="s">
        <v>10</v>
      </c>
      <c r="O61" s="19" t="s">
        <v>11</v>
      </c>
      <c r="P61" s="20" t="s">
        <v>12</v>
      </c>
      <c r="Q61" s="20" t="s">
        <v>13</v>
      </c>
      <c r="R61" s="20" t="s">
        <v>14</v>
      </c>
      <c r="S61" s="20" t="s">
        <v>15</v>
      </c>
      <c r="T61" s="20" t="s">
        <v>16</v>
      </c>
      <c r="U61" s="21" t="s">
        <v>17</v>
      </c>
      <c r="V61" s="20" t="s">
        <v>18</v>
      </c>
      <c r="W61" s="21" t="s">
        <v>19</v>
      </c>
      <c r="X61" s="21" t="s">
        <v>20</v>
      </c>
      <c r="Y61" s="60" t="s">
        <v>21</v>
      </c>
    </row>
    <row r="62" spans="1:25" s="62" customFormat="1" ht="14">
      <c r="A62" s="5"/>
      <c r="B62" s="24"/>
      <c r="C62" s="25"/>
      <c r="D62" s="27"/>
      <c r="E62" s="27"/>
      <c r="F62" s="27"/>
      <c r="G62" s="27"/>
      <c r="H62" s="27"/>
      <c r="I62" s="27"/>
      <c r="J62" s="26"/>
      <c r="K62" s="26"/>
      <c r="L62" s="27"/>
      <c r="M62" s="5"/>
      <c r="N62" s="24" t="s">
        <v>103</v>
      </c>
      <c r="O62" s="25" t="s">
        <v>104</v>
      </c>
      <c r="P62" s="27">
        <v>292</v>
      </c>
      <c r="Q62" s="27">
        <v>46</v>
      </c>
      <c r="R62" s="27">
        <v>27</v>
      </c>
      <c r="S62" s="27">
        <v>84</v>
      </c>
      <c r="T62" s="27">
        <v>3</v>
      </c>
      <c r="U62" s="27">
        <v>452</v>
      </c>
      <c r="V62" s="26"/>
      <c r="W62" s="26"/>
      <c r="X62" s="27">
        <v>452</v>
      </c>
      <c r="Y62" s="62">
        <v>452</v>
      </c>
    </row>
    <row r="63" spans="1:25" ht="14">
      <c r="A63" s="5"/>
      <c r="B63" s="29"/>
      <c r="C63" s="34"/>
      <c r="D63" s="31"/>
      <c r="E63" s="31"/>
      <c r="F63" s="31"/>
      <c r="G63" s="32"/>
      <c r="H63" s="31"/>
      <c r="I63" s="27"/>
      <c r="J63" s="31"/>
      <c r="K63" s="26"/>
      <c r="L63" s="27"/>
      <c r="M63" s="5"/>
      <c r="N63" s="24" t="s">
        <v>105</v>
      </c>
      <c r="O63" s="25" t="s">
        <v>106</v>
      </c>
      <c r="P63" s="26"/>
      <c r="Q63" s="26"/>
      <c r="R63" s="26"/>
      <c r="S63" s="27">
        <v>61</v>
      </c>
      <c r="T63" s="26"/>
      <c r="U63" s="27">
        <v>61</v>
      </c>
      <c r="V63" s="26"/>
      <c r="W63" s="26"/>
      <c r="X63" s="27">
        <v>61</v>
      </c>
      <c r="Y63" s="28">
        <v>61</v>
      </c>
    </row>
    <row r="64" spans="1:25" s="28" customFormat="1" ht="14">
      <c r="A64" s="5"/>
      <c r="B64" s="24"/>
      <c r="C64" s="42"/>
      <c r="D64" s="27"/>
      <c r="E64" s="27"/>
      <c r="F64" s="27"/>
      <c r="G64" s="27"/>
      <c r="H64" s="27"/>
      <c r="I64" s="27"/>
      <c r="J64" s="26"/>
      <c r="K64" s="26"/>
      <c r="L64" s="27"/>
      <c r="M64" s="5"/>
      <c r="N64" s="24" t="s">
        <v>111</v>
      </c>
      <c r="O64" s="42" t="s">
        <v>112</v>
      </c>
      <c r="P64" s="27">
        <v>135</v>
      </c>
      <c r="Q64" s="27">
        <v>34</v>
      </c>
      <c r="R64" s="27">
        <v>0</v>
      </c>
      <c r="S64" s="27">
        <v>69</v>
      </c>
      <c r="T64" s="27">
        <v>0</v>
      </c>
      <c r="U64" s="27">
        <v>238</v>
      </c>
      <c r="V64" s="26"/>
      <c r="W64" s="26"/>
      <c r="X64" s="27">
        <v>238</v>
      </c>
      <c r="Y64" s="28">
        <v>238</v>
      </c>
    </row>
    <row r="65" spans="1:25" s="62" customFormat="1" ht="14">
      <c r="A65" s="5"/>
      <c r="B65" s="24"/>
      <c r="C65" s="42"/>
      <c r="D65" s="26"/>
      <c r="E65" s="26"/>
      <c r="F65" s="26"/>
      <c r="G65" s="27"/>
      <c r="H65" s="26"/>
      <c r="I65" s="27"/>
      <c r="J65" s="26"/>
      <c r="K65" s="26"/>
      <c r="L65" s="27"/>
      <c r="M65" s="5"/>
      <c r="N65" s="24" t="s">
        <v>113</v>
      </c>
      <c r="O65" s="42" t="s">
        <v>114</v>
      </c>
      <c r="P65" s="26"/>
      <c r="Q65" s="26"/>
      <c r="R65" s="26"/>
      <c r="S65" s="27">
        <v>53</v>
      </c>
      <c r="T65" s="26"/>
      <c r="U65" s="27">
        <v>53</v>
      </c>
      <c r="V65" s="26"/>
      <c r="W65" s="26"/>
      <c r="X65" s="27">
        <v>53</v>
      </c>
      <c r="Y65" s="62">
        <v>53</v>
      </c>
    </row>
    <row r="66" spans="1:25" s="28" customFormat="1" ht="14">
      <c r="A66" s="5"/>
      <c r="B66" s="48" t="s">
        <v>57</v>
      </c>
      <c r="C66" s="25" t="s">
        <v>58</v>
      </c>
      <c r="D66" s="27"/>
      <c r="E66" s="27"/>
      <c r="F66" s="27"/>
      <c r="G66" s="27"/>
      <c r="H66" s="27"/>
      <c r="I66" s="27"/>
      <c r="J66" s="27">
        <v>6</v>
      </c>
      <c r="K66" s="27"/>
      <c r="L66" s="27">
        <v>6</v>
      </c>
      <c r="M66" s="5"/>
      <c r="N66" s="48" t="s">
        <v>57</v>
      </c>
      <c r="O66" s="25" t="s">
        <v>58</v>
      </c>
      <c r="P66" s="26"/>
      <c r="Q66" s="26"/>
      <c r="R66" s="26"/>
      <c r="S66" s="27">
        <v>1154</v>
      </c>
      <c r="T66" s="26"/>
      <c r="U66" s="27">
        <v>1154</v>
      </c>
      <c r="V66" s="27">
        <v>2</v>
      </c>
      <c r="W66" s="26"/>
      <c r="X66" s="27">
        <v>1156</v>
      </c>
      <c r="Y66" s="28">
        <v>1150</v>
      </c>
    </row>
    <row r="67" spans="1:25" s="28" customFormat="1" ht="14" outlineLevel="1">
      <c r="A67" s="5"/>
      <c r="B67" s="48" t="s">
        <v>59</v>
      </c>
      <c r="C67" s="50" t="s">
        <v>60</v>
      </c>
      <c r="D67" s="27"/>
      <c r="E67" s="27"/>
      <c r="F67" s="27"/>
      <c r="G67" s="27"/>
      <c r="H67" s="27"/>
      <c r="I67" s="27"/>
      <c r="J67" s="27">
        <v>6</v>
      </c>
      <c r="K67" s="27"/>
      <c r="L67" s="27">
        <v>6</v>
      </c>
      <c r="M67" s="5"/>
      <c r="N67" s="48" t="s">
        <v>59</v>
      </c>
      <c r="O67" s="50" t="s">
        <v>60</v>
      </c>
      <c r="P67" s="26"/>
      <c r="Q67" s="26"/>
      <c r="R67" s="26"/>
      <c r="S67" s="27">
        <v>954</v>
      </c>
      <c r="T67" s="26"/>
      <c r="U67" s="27">
        <v>954</v>
      </c>
      <c r="V67" s="31">
        <v>2</v>
      </c>
      <c r="W67" s="26"/>
      <c r="X67" s="27">
        <v>956</v>
      </c>
      <c r="Y67" s="28">
        <v>950</v>
      </c>
    </row>
    <row r="68" spans="1:25" s="28" customFormat="1" ht="14" outlineLevel="1">
      <c r="A68" s="5"/>
      <c r="B68" s="48" t="s">
        <v>61</v>
      </c>
      <c r="C68" s="50" t="s">
        <v>62</v>
      </c>
      <c r="D68" s="27"/>
      <c r="E68" s="27"/>
      <c r="F68" s="27"/>
      <c r="G68" s="27"/>
      <c r="H68" s="27"/>
      <c r="I68" s="27"/>
      <c r="J68" s="27">
        <v>0</v>
      </c>
      <c r="K68" s="27"/>
      <c r="L68" s="27">
        <v>0</v>
      </c>
      <c r="M68" s="5"/>
      <c r="N68" s="48" t="s">
        <v>61</v>
      </c>
      <c r="O68" s="50" t="s">
        <v>62</v>
      </c>
      <c r="P68" s="26"/>
      <c r="Q68" s="26"/>
      <c r="R68" s="26"/>
      <c r="S68" s="27">
        <v>200</v>
      </c>
      <c r="T68" s="26"/>
      <c r="U68" s="27">
        <v>200</v>
      </c>
      <c r="V68" s="26">
        <v>0</v>
      </c>
      <c r="W68" s="26"/>
      <c r="X68" s="27">
        <v>200</v>
      </c>
      <c r="Y68" s="28">
        <v>200</v>
      </c>
    </row>
    <row r="69" spans="1:25" s="28" customFormat="1" ht="14">
      <c r="A69" s="5"/>
      <c r="B69" s="48" t="s">
        <v>63</v>
      </c>
      <c r="C69" s="51" t="s">
        <v>64</v>
      </c>
      <c r="D69" s="27"/>
      <c r="E69" s="27"/>
      <c r="F69" s="27"/>
      <c r="G69" s="27"/>
      <c r="H69" s="27"/>
      <c r="I69" s="27"/>
      <c r="J69" s="27">
        <v>0</v>
      </c>
      <c r="K69" s="27"/>
      <c r="L69" s="27">
        <v>0</v>
      </c>
      <c r="M69" s="5"/>
      <c r="N69" s="48" t="s">
        <v>63</v>
      </c>
      <c r="O69" s="51" t="s">
        <v>64</v>
      </c>
      <c r="P69" s="26"/>
      <c r="Q69" s="26"/>
      <c r="R69" s="26"/>
      <c r="S69" s="27">
        <v>181</v>
      </c>
      <c r="T69" s="26"/>
      <c r="U69" s="27">
        <v>181</v>
      </c>
      <c r="V69" s="26">
        <v>0</v>
      </c>
      <c r="W69" s="26"/>
      <c r="X69" s="27">
        <v>181</v>
      </c>
      <c r="Y69" s="28">
        <v>181</v>
      </c>
    </row>
    <row r="70" spans="1:25" s="28" customFormat="1" ht="14" outlineLevel="1">
      <c r="A70" s="5"/>
      <c r="B70" s="53" t="s">
        <v>65</v>
      </c>
      <c r="C70" s="52" t="s">
        <v>66</v>
      </c>
      <c r="D70" s="32"/>
      <c r="E70" s="32"/>
      <c r="F70" s="32"/>
      <c r="G70" s="32"/>
      <c r="H70" s="32"/>
      <c r="I70" s="27"/>
      <c r="J70" s="32">
        <v>0</v>
      </c>
      <c r="K70" s="27"/>
      <c r="L70" s="27">
        <v>0</v>
      </c>
      <c r="M70" s="5"/>
      <c r="N70" s="53" t="s">
        <v>65</v>
      </c>
      <c r="O70" s="52" t="s">
        <v>66</v>
      </c>
      <c r="P70" s="26"/>
      <c r="Q70" s="26"/>
      <c r="R70" s="26"/>
      <c r="S70" s="27">
        <v>168</v>
      </c>
      <c r="T70" s="26"/>
      <c r="U70" s="27">
        <v>168</v>
      </c>
      <c r="V70" s="31">
        <v>0</v>
      </c>
      <c r="W70" s="26"/>
      <c r="X70" s="27">
        <v>168</v>
      </c>
      <c r="Y70" s="28">
        <v>168</v>
      </c>
    </row>
    <row r="71" spans="1:25" s="28" customFormat="1" ht="14" outlineLevel="1">
      <c r="A71" s="5"/>
      <c r="B71" s="53" t="s">
        <v>67</v>
      </c>
      <c r="C71" s="52" t="s">
        <v>68</v>
      </c>
      <c r="D71" s="32"/>
      <c r="E71" s="32"/>
      <c r="F71" s="32"/>
      <c r="G71" s="32"/>
      <c r="H71" s="32"/>
      <c r="I71" s="27"/>
      <c r="J71" s="32">
        <v>0</v>
      </c>
      <c r="K71" s="27"/>
      <c r="L71" s="27">
        <v>0</v>
      </c>
      <c r="M71" s="5"/>
      <c r="N71" s="53" t="s">
        <v>67</v>
      </c>
      <c r="O71" s="52" t="s">
        <v>68</v>
      </c>
      <c r="P71" s="26"/>
      <c r="Q71" s="26"/>
      <c r="R71" s="26"/>
      <c r="S71" s="27">
        <v>13</v>
      </c>
      <c r="T71" s="26"/>
      <c r="U71" s="27">
        <v>13</v>
      </c>
      <c r="V71" s="31">
        <v>0</v>
      </c>
      <c r="W71" s="26"/>
      <c r="X71" s="27">
        <v>13</v>
      </c>
      <c r="Y71" s="28">
        <v>13</v>
      </c>
    </row>
    <row r="72" spans="1:25" s="28" customFormat="1" ht="14">
      <c r="A72" s="5"/>
      <c r="B72" s="48" t="s">
        <v>69</v>
      </c>
      <c r="C72" s="51" t="s">
        <v>70</v>
      </c>
      <c r="D72" s="27"/>
      <c r="E72" s="27"/>
      <c r="F72" s="27"/>
      <c r="G72" s="27"/>
      <c r="H72" s="27"/>
      <c r="I72" s="27"/>
      <c r="J72" s="27">
        <v>0</v>
      </c>
      <c r="K72" s="27"/>
      <c r="L72" s="27">
        <v>0</v>
      </c>
      <c r="M72" s="5"/>
      <c r="N72" s="48" t="s">
        <v>69</v>
      </c>
      <c r="O72" s="51" t="s">
        <v>70</v>
      </c>
      <c r="P72" s="26"/>
      <c r="Q72" s="26"/>
      <c r="R72" s="26"/>
      <c r="S72" s="27">
        <v>19</v>
      </c>
      <c r="T72" s="26"/>
      <c r="U72" s="27">
        <v>19</v>
      </c>
      <c r="V72" s="26">
        <v>0</v>
      </c>
      <c r="W72" s="26"/>
      <c r="X72" s="27">
        <v>19</v>
      </c>
      <c r="Y72" s="28">
        <v>19</v>
      </c>
    </row>
    <row r="73" spans="1:25" s="28" customFormat="1" ht="14" outlineLevel="1">
      <c r="A73" s="5"/>
      <c r="B73" s="53" t="s">
        <v>71</v>
      </c>
      <c r="C73" s="52" t="s">
        <v>72</v>
      </c>
      <c r="D73" s="32"/>
      <c r="E73" s="32"/>
      <c r="F73" s="32"/>
      <c r="G73" s="32"/>
      <c r="H73" s="32"/>
      <c r="I73" s="27"/>
      <c r="J73" s="32">
        <v>0</v>
      </c>
      <c r="K73" s="27"/>
      <c r="L73" s="27">
        <v>0</v>
      </c>
      <c r="M73" s="5"/>
      <c r="N73" s="53" t="s">
        <v>71</v>
      </c>
      <c r="O73" s="52" t="s">
        <v>72</v>
      </c>
      <c r="P73" s="26"/>
      <c r="Q73" s="26"/>
      <c r="R73" s="26"/>
      <c r="S73" s="27">
        <v>18</v>
      </c>
      <c r="T73" s="26"/>
      <c r="U73" s="27">
        <v>18</v>
      </c>
      <c r="V73" s="31">
        <v>0</v>
      </c>
      <c r="W73" s="26"/>
      <c r="X73" s="27">
        <v>18</v>
      </c>
      <c r="Y73" s="28">
        <v>18</v>
      </c>
    </row>
    <row r="74" spans="1:25" s="28" customFormat="1" ht="14" outlineLevel="1">
      <c r="A74" s="5"/>
      <c r="B74" s="53" t="s">
        <v>73</v>
      </c>
      <c r="C74" s="52" t="s">
        <v>74</v>
      </c>
      <c r="D74" s="32"/>
      <c r="E74" s="32"/>
      <c r="F74" s="32"/>
      <c r="G74" s="32"/>
      <c r="H74" s="32"/>
      <c r="I74" s="27"/>
      <c r="J74" s="32">
        <v>0</v>
      </c>
      <c r="K74" s="27"/>
      <c r="L74" s="27">
        <v>0</v>
      </c>
      <c r="M74" s="5"/>
      <c r="N74" s="53" t="s">
        <v>73</v>
      </c>
      <c r="O74" s="52" t="s">
        <v>74</v>
      </c>
      <c r="P74" s="26"/>
      <c r="Q74" s="26"/>
      <c r="R74" s="26"/>
      <c r="S74" s="27">
        <v>1</v>
      </c>
      <c r="T74" s="26"/>
      <c r="U74" s="27">
        <v>1</v>
      </c>
      <c r="V74" s="31">
        <v>0</v>
      </c>
      <c r="W74" s="26"/>
      <c r="X74" s="27">
        <v>1</v>
      </c>
      <c r="Y74" s="28">
        <v>1</v>
      </c>
    </row>
    <row r="75" spans="1:25" s="28" customFormat="1" ht="14">
      <c r="A75" s="5"/>
      <c r="B75" s="48" t="s">
        <v>75</v>
      </c>
      <c r="C75" s="25" t="s">
        <v>76</v>
      </c>
      <c r="D75" s="27"/>
      <c r="E75" s="27"/>
      <c r="F75" s="27"/>
      <c r="G75" s="27"/>
      <c r="H75" s="27"/>
      <c r="I75" s="27"/>
      <c r="J75" s="27"/>
      <c r="K75" s="27"/>
      <c r="L75" s="27">
        <v>0</v>
      </c>
      <c r="M75" s="5"/>
      <c r="N75" s="48" t="s">
        <v>75</v>
      </c>
      <c r="O75" s="25" t="s">
        <v>76</v>
      </c>
      <c r="P75" s="27"/>
      <c r="Q75" s="26"/>
      <c r="R75" s="26">
        <v>235</v>
      </c>
      <c r="S75" s="27"/>
      <c r="T75" s="27"/>
      <c r="U75" s="27">
        <v>235</v>
      </c>
      <c r="V75" s="26"/>
      <c r="W75" s="26"/>
      <c r="X75" s="27">
        <v>235</v>
      </c>
      <c r="Y75" s="28">
        <v>235</v>
      </c>
    </row>
    <row r="76" spans="1:25" s="28" customFormat="1" ht="14" outlineLevel="1">
      <c r="A76" s="5"/>
      <c r="B76" s="48" t="s">
        <v>44</v>
      </c>
      <c r="C76" s="50" t="s">
        <v>77</v>
      </c>
      <c r="D76" s="27"/>
      <c r="E76" s="27"/>
      <c r="F76" s="27"/>
      <c r="G76" s="27"/>
      <c r="H76" s="27"/>
      <c r="I76" s="27"/>
      <c r="J76" s="27"/>
      <c r="K76" s="27"/>
      <c r="L76" s="27">
        <v>0</v>
      </c>
      <c r="M76" s="5"/>
      <c r="N76" s="48" t="s">
        <v>44</v>
      </c>
      <c r="O76" s="50" t="s">
        <v>77</v>
      </c>
      <c r="P76" s="26"/>
      <c r="Q76" s="26"/>
      <c r="R76" s="26">
        <v>141</v>
      </c>
      <c r="S76" s="27"/>
      <c r="T76" s="26"/>
      <c r="U76" s="27">
        <v>141</v>
      </c>
      <c r="V76" s="26"/>
      <c r="W76" s="26"/>
      <c r="X76" s="27">
        <v>141</v>
      </c>
      <c r="Y76" s="28">
        <v>141</v>
      </c>
    </row>
    <row r="77" spans="1:25" ht="14" outlineLevel="2">
      <c r="A77" s="5"/>
      <c r="B77" s="49" t="s">
        <v>78</v>
      </c>
      <c r="C77" s="54" t="s">
        <v>79</v>
      </c>
      <c r="D77" s="32"/>
      <c r="E77" s="32"/>
      <c r="F77" s="32"/>
      <c r="G77" s="32"/>
      <c r="H77" s="32"/>
      <c r="I77" s="27"/>
      <c r="J77" s="32"/>
      <c r="K77" s="27"/>
      <c r="L77" s="27">
        <v>0</v>
      </c>
      <c r="M77" s="5"/>
      <c r="N77" s="49" t="s">
        <v>78</v>
      </c>
      <c r="O77" s="54" t="s">
        <v>79</v>
      </c>
      <c r="P77" s="31"/>
      <c r="Q77" s="31"/>
      <c r="R77" s="31">
        <v>121</v>
      </c>
      <c r="S77" s="32"/>
      <c r="T77" s="31"/>
      <c r="U77" s="27">
        <v>121</v>
      </c>
      <c r="V77" s="31"/>
      <c r="W77" s="26"/>
      <c r="X77" s="27">
        <v>121</v>
      </c>
      <c r="Y77" s="28">
        <v>121</v>
      </c>
    </row>
    <row r="78" spans="1:25" s="28" customFormat="1" ht="14" outlineLevel="2">
      <c r="A78" s="5"/>
      <c r="B78" s="48" t="s">
        <v>80</v>
      </c>
      <c r="C78" s="51" t="s">
        <v>81</v>
      </c>
      <c r="D78" s="27"/>
      <c r="E78" s="27"/>
      <c r="F78" s="27"/>
      <c r="G78" s="27"/>
      <c r="H78" s="27"/>
      <c r="I78" s="27"/>
      <c r="J78" s="27"/>
      <c r="K78" s="27"/>
      <c r="L78" s="27">
        <v>0</v>
      </c>
      <c r="M78" s="5"/>
      <c r="N78" s="48" t="s">
        <v>80</v>
      </c>
      <c r="O78" s="51" t="s">
        <v>81</v>
      </c>
      <c r="P78" s="26"/>
      <c r="Q78" s="26"/>
      <c r="R78" s="26">
        <v>17</v>
      </c>
      <c r="S78" s="27"/>
      <c r="T78" s="26"/>
      <c r="U78" s="27">
        <v>17</v>
      </c>
      <c r="V78" s="26"/>
      <c r="W78" s="26"/>
      <c r="X78" s="27">
        <v>17</v>
      </c>
      <c r="Y78" s="28">
        <v>17</v>
      </c>
    </row>
    <row r="79" spans="1:25" ht="14" outlineLevel="3">
      <c r="A79" s="5"/>
      <c r="B79" s="49" t="s">
        <v>82</v>
      </c>
      <c r="C79" s="52" t="s">
        <v>83</v>
      </c>
      <c r="D79" s="32"/>
      <c r="E79" s="32"/>
      <c r="F79" s="32"/>
      <c r="G79" s="32"/>
      <c r="H79" s="32"/>
      <c r="I79" s="27"/>
      <c r="J79" s="32"/>
      <c r="K79" s="27"/>
      <c r="L79" s="27">
        <v>0</v>
      </c>
      <c r="M79" s="5"/>
      <c r="N79" s="49" t="s">
        <v>82</v>
      </c>
      <c r="O79" s="52" t="s">
        <v>83</v>
      </c>
      <c r="P79" s="31"/>
      <c r="Q79" s="31"/>
      <c r="R79" s="31">
        <v>17</v>
      </c>
      <c r="S79" s="32"/>
      <c r="T79" s="31"/>
      <c r="U79" s="27">
        <v>17</v>
      </c>
      <c r="V79" s="31"/>
      <c r="W79" s="26"/>
      <c r="X79" s="27">
        <v>17</v>
      </c>
      <c r="Y79" s="28">
        <v>17</v>
      </c>
    </row>
    <row r="80" spans="1:25" ht="14" outlineLevel="3">
      <c r="A80" s="5"/>
      <c r="B80" s="49" t="s">
        <v>84</v>
      </c>
      <c r="C80" s="52" t="s">
        <v>85</v>
      </c>
      <c r="D80" s="32"/>
      <c r="E80" s="32"/>
      <c r="F80" s="32"/>
      <c r="G80" s="32"/>
      <c r="H80" s="32"/>
      <c r="I80" s="27"/>
      <c r="J80" s="32"/>
      <c r="K80" s="27"/>
      <c r="L80" s="27">
        <v>0</v>
      </c>
      <c r="M80" s="5"/>
      <c r="N80" s="49" t="s">
        <v>84</v>
      </c>
      <c r="O80" s="52" t="s">
        <v>85</v>
      </c>
      <c r="P80" s="31"/>
      <c r="Q80" s="31"/>
      <c r="R80" s="31">
        <v>0</v>
      </c>
      <c r="S80" s="32"/>
      <c r="T80" s="31"/>
      <c r="U80" s="27">
        <v>0</v>
      </c>
      <c r="V80" s="31"/>
      <c r="W80" s="26"/>
      <c r="X80" s="27">
        <v>0</v>
      </c>
      <c r="Y80" s="28">
        <v>0</v>
      </c>
    </row>
    <row r="81" spans="1:25" ht="14" outlineLevel="2">
      <c r="A81" s="5"/>
      <c r="B81" s="49" t="s">
        <v>86</v>
      </c>
      <c r="C81" s="54" t="s">
        <v>87</v>
      </c>
      <c r="D81" s="32"/>
      <c r="E81" s="32"/>
      <c r="F81" s="32"/>
      <c r="G81" s="32"/>
      <c r="H81" s="32"/>
      <c r="I81" s="27"/>
      <c r="J81" s="32"/>
      <c r="K81" s="27"/>
      <c r="L81" s="27">
        <v>0</v>
      </c>
      <c r="M81" s="5"/>
      <c r="N81" s="49" t="s">
        <v>86</v>
      </c>
      <c r="O81" s="54" t="s">
        <v>87</v>
      </c>
      <c r="P81" s="31"/>
      <c r="Q81" s="31"/>
      <c r="R81" s="31">
        <v>1</v>
      </c>
      <c r="S81" s="32"/>
      <c r="T81" s="31"/>
      <c r="U81" s="27">
        <v>1</v>
      </c>
      <c r="V81" s="31"/>
      <c r="W81" s="26"/>
      <c r="X81" s="27">
        <v>1</v>
      </c>
      <c r="Y81" s="28">
        <v>1</v>
      </c>
    </row>
    <row r="82" spans="1:25" ht="15" customHeight="1" outlineLevel="2">
      <c r="A82" s="5"/>
      <c r="B82" s="49" t="s">
        <v>88</v>
      </c>
      <c r="C82" s="54" t="s">
        <v>89</v>
      </c>
      <c r="D82" s="32"/>
      <c r="E82" s="32"/>
      <c r="F82" s="32"/>
      <c r="G82" s="32"/>
      <c r="H82" s="32"/>
      <c r="I82" s="27"/>
      <c r="J82" s="32"/>
      <c r="K82" s="27"/>
      <c r="L82" s="27">
        <v>0</v>
      </c>
      <c r="M82" s="5"/>
      <c r="N82" s="49" t="s">
        <v>88</v>
      </c>
      <c r="O82" s="54" t="s">
        <v>89</v>
      </c>
      <c r="P82" s="31"/>
      <c r="Q82" s="31"/>
      <c r="R82" s="31">
        <v>2</v>
      </c>
      <c r="S82" s="32"/>
      <c r="T82" s="31"/>
      <c r="U82" s="27">
        <v>2</v>
      </c>
      <c r="V82" s="31"/>
      <c r="W82" s="26"/>
      <c r="X82" s="27">
        <v>2</v>
      </c>
      <c r="Y82" s="28">
        <v>2</v>
      </c>
    </row>
    <row r="83" spans="1:25" s="7" customFormat="1" ht="14" outlineLevel="1">
      <c r="A83" s="5"/>
      <c r="B83" s="49" t="s">
        <v>90</v>
      </c>
      <c r="C83" s="30" t="s">
        <v>91</v>
      </c>
      <c r="D83" s="32"/>
      <c r="E83" s="32"/>
      <c r="F83" s="32"/>
      <c r="G83" s="32"/>
      <c r="H83" s="32"/>
      <c r="I83" s="27"/>
      <c r="J83" s="32"/>
      <c r="K83" s="27"/>
      <c r="L83" s="27">
        <v>0</v>
      </c>
      <c r="M83" s="5"/>
      <c r="N83" s="49" t="s">
        <v>90</v>
      </c>
      <c r="O83" s="30" t="s">
        <v>91</v>
      </c>
      <c r="P83" s="31"/>
      <c r="Q83" s="31"/>
      <c r="R83" s="31">
        <v>94</v>
      </c>
      <c r="S83" s="32"/>
      <c r="T83" s="31"/>
      <c r="U83" s="27">
        <v>94</v>
      </c>
      <c r="V83" s="31"/>
      <c r="W83" s="26"/>
      <c r="X83" s="27">
        <v>94</v>
      </c>
      <c r="Y83" s="28">
        <v>94</v>
      </c>
    </row>
    <row r="84" spans="1:25" s="28" customFormat="1" ht="14">
      <c r="A84" s="5"/>
      <c r="B84" s="48" t="s">
        <v>92</v>
      </c>
      <c r="C84" s="25" t="s">
        <v>93</v>
      </c>
      <c r="D84" s="27"/>
      <c r="E84" s="27"/>
      <c r="F84" s="27"/>
      <c r="G84" s="27"/>
      <c r="H84" s="27"/>
      <c r="I84" s="27"/>
      <c r="J84" s="27"/>
      <c r="K84" s="27"/>
      <c r="L84" s="27">
        <v>0</v>
      </c>
      <c r="M84" s="5"/>
      <c r="N84" s="48" t="s">
        <v>92</v>
      </c>
      <c r="O84" s="25" t="s">
        <v>93</v>
      </c>
      <c r="P84" s="26"/>
      <c r="Q84" s="26"/>
      <c r="R84" s="26">
        <v>-44</v>
      </c>
      <c r="S84" s="27"/>
      <c r="T84" s="26"/>
      <c r="U84" s="27">
        <v>-44</v>
      </c>
      <c r="V84" s="26"/>
      <c r="W84" s="26"/>
      <c r="X84" s="27">
        <v>-44</v>
      </c>
      <c r="Y84" s="28">
        <v>-44</v>
      </c>
    </row>
    <row r="85" spans="1:25" s="28" customFormat="1" ht="14" outlineLevel="1">
      <c r="A85" s="5"/>
      <c r="B85" s="48" t="s">
        <v>46</v>
      </c>
      <c r="C85" s="50" t="s">
        <v>94</v>
      </c>
      <c r="D85" s="27"/>
      <c r="E85" s="27"/>
      <c r="F85" s="27"/>
      <c r="G85" s="27"/>
      <c r="H85" s="27"/>
      <c r="I85" s="27"/>
      <c r="J85" s="27"/>
      <c r="K85" s="27"/>
      <c r="L85" s="27">
        <v>0</v>
      </c>
      <c r="M85" s="5"/>
      <c r="N85" s="48" t="s">
        <v>46</v>
      </c>
      <c r="O85" s="50" t="s">
        <v>94</v>
      </c>
      <c r="P85" s="26"/>
      <c r="Q85" s="26"/>
      <c r="R85" s="26">
        <v>-8</v>
      </c>
      <c r="S85" s="27"/>
      <c r="T85" s="26"/>
      <c r="U85" s="27">
        <v>-8</v>
      </c>
      <c r="V85" s="26"/>
      <c r="W85" s="26"/>
      <c r="X85" s="27">
        <v>-8</v>
      </c>
      <c r="Y85" s="28">
        <v>-8</v>
      </c>
    </row>
    <row r="86" spans="1:25" ht="14" outlineLevel="2">
      <c r="A86" s="5"/>
      <c r="B86" s="49" t="s">
        <v>95</v>
      </c>
      <c r="C86" s="54" t="s">
        <v>96</v>
      </c>
      <c r="D86" s="32"/>
      <c r="E86" s="32"/>
      <c r="F86" s="32"/>
      <c r="G86" s="32"/>
      <c r="H86" s="32"/>
      <c r="I86" s="27"/>
      <c r="J86" s="32"/>
      <c r="K86" s="27"/>
      <c r="L86" s="27">
        <v>0</v>
      </c>
      <c r="M86" s="5"/>
      <c r="N86" s="49" t="s">
        <v>95</v>
      </c>
      <c r="O86" s="54" t="s">
        <v>96</v>
      </c>
      <c r="P86" s="31"/>
      <c r="Q86" s="31"/>
      <c r="R86" s="31">
        <v>0</v>
      </c>
      <c r="S86" s="32"/>
      <c r="T86" s="31"/>
      <c r="U86" s="27">
        <v>0</v>
      </c>
      <c r="V86" s="31"/>
      <c r="W86" s="26"/>
      <c r="X86" s="27">
        <v>0</v>
      </c>
      <c r="Y86" s="28">
        <v>0</v>
      </c>
    </row>
    <row r="87" spans="1:25" ht="14" outlineLevel="2">
      <c r="A87" s="5"/>
      <c r="B87" s="49" t="s">
        <v>97</v>
      </c>
      <c r="C87" s="54" t="s">
        <v>98</v>
      </c>
      <c r="D87" s="32"/>
      <c r="E87" s="32"/>
      <c r="F87" s="32"/>
      <c r="G87" s="32"/>
      <c r="H87" s="32"/>
      <c r="I87" s="27"/>
      <c r="J87" s="32"/>
      <c r="K87" s="27"/>
      <c r="L87" s="27">
        <v>0</v>
      </c>
      <c r="M87" s="5"/>
      <c r="N87" s="49" t="s">
        <v>97</v>
      </c>
      <c r="O87" s="54" t="s">
        <v>98</v>
      </c>
      <c r="P87" s="31"/>
      <c r="Q87" s="31"/>
      <c r="R87" s="31">
        <v>0</v>
      </c>
      <c r="S87" s="32"/>
      <c r="T87" s="31"/>
      <c r="U87" s="27">
        <v>0</v>
      </c>
      <c r="V87" s="31"/>
      <c r="W87" s="26"/>
      <c r="X87" s="27">
        <v>0</v>
      </c>
      <c r="Y87" s="28">
        <v>0</v>
      </c>
    </row>
    <row r="88" spans="1:25" ht="14" outlineLevel="2">
      <c r="A88" s="5"/>
      <c r="B88" s="49" t="s">
        <v>99</v>
      </c>
      <c r="C88" s="54" t="s">
        <v>100</v>
      </c>
      <c r="D88" s="32"/>
      <c r="E88" s="32"/>
      <c r="F88" s="32"/>
      <c r="G88" s="32"/>
      <c r="H88" s="32"/>
      <c r="I88" s="27"/>
      <c r="J88" s="32"/>
      <c r="K88" s="27"/>
      <c r="L88" s="27">
        <v>0</v>
      </c>
      <c r="M88" s="5"/>
      <c r="N88" s="49" t="s">
        <v>99</v>
      </c>
      <c r="O88" s="54" t="s">
        <v>100</v>
      </c>
      <c r="P88" s="31"/>
      <c r="Q88" s="31"/>
      <c r="R88" s="31">
        <v>-8</v>
      </c>
      <c r="S88" s="32"/>
      <c r="T88" s="31"/>
      <c r="U88" s="27">
        <v>-8</v>
      </c>
      <c r="V88" s="31"/>
      <c r="W88" s="26"/>
      <c r="X88" s="27">
        <v>-8</v>
      </c>
      <c r="Y88" s="28">
        <v>-8</v>
      </c>
    </row>
    <row r="89" spans="1:25" s="7" customFormat="1" ht="14" outlineLevel="1">
      <c r="A89" s="5"/>
      <c r="B89" s="49" t="s">
        <v>101</v>
      </c>
      <c r="C89" s="30" t="s">
        <v>102</v>
      </c>
      <c r="D89" s="32"/>
      <c r="E89" s="32"/>
      <c r="F89" s="32"/>
      <c r="G89" s="32"/>
      <c r="H89" s="32"/>
      <c r="I89" s="27"/>
      <c r="J89" s="32"/>
      <c r="K89" s="27"/>
      <c r="L89" s="27">
        <v>0</v>
      </c>
      <c r="M89" s="5"/>
      <c r="N89" s="49" t="s">
        <v>101</v>
      </c>
      <c r="O89" s="30" t="s">
        <v>102</v>
      </c>
      <c r="P89" s="31"/>
      <c r="Q89" s="31"/>
      <c r="R89" s="31">
        <v>-36</v>
      </c>
      <c r="S89" s="32"/>
      <c r="T89" s="31"/>
      <c r="U89" s="27">
        <v>-36</v>
      </c>
      <c r="V89" s="31"/>
      <c r="W89" s="26"/>
      <c r="X89" s="27">
        <v>-36</v>
      </c>
      <c r="Y89" s="28">
        <v>-36</v>
      </c>
    </row>
    <row r="90" spans="1:25" s="28" customFormat="1" ht="14">
      <c r="A90" s="5"/>
      <c r="B90" s="48" t="s">
        <v>116</v>
      </c>
      <c r="C90" s="25" t="s">
        <v>117</v>
      </c>
      <c r="D90" s="27">
        <v>134</v>
      </c>
      <c r="E90" s="27">
        <v>168</v>
      </c>
      <c r="F90" s="27">
        <v>42</v>
      </c>
      <c r="G90" s="27">
        <v>41</v>
      </c>
      <c r="H90" s="27">
        <v>6</v>
      </c>
      <c r="I90" s="27">
        <v>391</v>
      </c>
      <c r="J90" s="27">
        <v>44</v>
      </c>
      <c r="K90" s="27"/>
      <c r="L90" s="27">
        <v>435</v>
      </c>
      <c r="M90" s="5"/>
      <c r="N90" s="48" t="s">
        <v>116</v>
      </c>
      <c r="O90" s="25" t="s">
        <v>117</v>
      </c>
      <c r="P90" s="26">
        <v>96</v>
      </c>
      <c r="Q90" s="26">
        <v>149</v>
      </c>
      <c r="R90" s="26">
        <v>22</v>
      </c>
      <c r="S90" s="26">
        <v>123</v>
      </c>
      <c r="T90" s="26">
        <v>7</v>
      </c>
      <c r="U90" s="27">
        <v>397</v>
      </c>
      <c r="V90" s="26">
        <v>38</v>
      </c>
      <c r="W90" s="26"/>
      <c r="X90" s="27">
        <v>435</v>
      </c>
      <c r="Y90" s="28">
        <v>0</v>
      </c>
    </row>
    <row r="91" spans="1:25" ht="14" outlineLevel="1">
      <c r="A91" s="5"/>
      <c r="B91" s="49" t="s">
        <v>118</v>
      </c>
      <c r="C91" s="30" t="s">
        <v>119</v>
      </c>
      <c r="D91" s="32">
        <v>56</v>
      </c>
      <c r="E91" s="32">
        <v>106</v>
      </c>
      <c r="F91" s="32">
        <v>35</v>
      </c>
      <c r="G91" s="32">
        <v>14</v>
      </c>
      <c r="H91" s="32">
        <v>6</v>
      </c>
      <c r="I91" s="27">
        <v>217</v>
      </c>
      <c r="J91" s="32">
        <v>13</v>
      </c>
      <c r="K91" s="27"/>
      <c r="L91" s="27">
        <v>230</v>
      </c>
      <c r="M91" s="5"/>
      <c r="N91" s="49" t="s">
        <v>118</v>
      </c>
      <c r="O91" s="30" t="s">
        <v>119</v>
      </c>
      <c r="P91" s="31">
        <v>33</v>
      </c>
      <c r="Q91" s="31">
        <v>106</v>
      </c>
      <c r="R91" s="31">
        <v>14</v>
      </c>
      <c r="S91" s="32">
        <v>49</v>
      </c>
      <c r="T91" s="31">
        <v>7</v>
      </c>
      <c r="U91" s="27">
        <v>209</v>
      </c>
      <c r="V91" s="31">
        <v>21</v>
      </c>
      <c r="W91" s="26"/>
      <c r="X91" s="27">
        <v>230</v>
      </c>
      <c r="Y91" s="28">
        <v>0</v>
      </c>
    </row>
    <row r="92" spans="1:25" s="28" customFormat="1" ht="14" outlineLevel="1">
      <c r="A92" s="5"/>
      <c r="B92" s="48" t="s">
        <v>120</v>
      </c>
      <c r="C92" s="50" t="s">
        <v>121</v>
      </c>
      <c r="D92" s="27">
        <v>47</v>
      </c>
      <c r="E92" s="27">
        <v>15</v>
      </c>
      <c r="F92" s="27"/>
      <c r="G92" s="27"/>
      <c r="H92" s="27"/>
      <c r="I92" s="27">
        <v>62</v>
      </c>
      <c r="J92" s="27">
        <v>17</v>
      </c>
      <c r="K92" s="27"/>
      <c r="L92" s="27">
        <v>79</v>
      </c>
      <c r="M92" s="5"/>
      <c r="N92" s="48" t="s">
        <v>120</v>
      </c>
      <c r="O92" s="50" t="s">
        <v>121</v>
      </c>
      <c r="P92" s="26">
        <v>10</v>
      </c>
      <c r="Q92" s="26">
        <v>25</v>
      </c>
      <c r="R92" s="26">
        <v>7</v>
      </c>
      <c r="S92" s="26">
        <v>20</v>
      </c>
      <c r="T92" s="26">
        <v>0</v>
      </c>
      <c r="U92" s="26">
        <v>62</v>
      </c>
      <c r="V92" s="26">
        <v>17</v>
      </c>
      <c r="W92" s="26"/>
      <c r="X92" s="27">
        <v>79</v>
      </c>
      <c r="Y92" s="28">
        <v>0</v>
      </c>
    </row>
    <row r="93" spans="1:25" ht="14" outlineLevel="2">
      <c r="A93" s="5"/>
      <c r="B93" s="49" t="s">
        <v>122</v>
      </c>
      <c r="C93" s="54" t="s">
        <v>123</v>
      </c>
      <c r="D93" s="32">
        <v>39</v>
      </c>
      <c r="E93" s="32">
        <v>15</v>
      </c>
      <c r="F93" s="32"/>
      <c r="G93" s="32"/>
      <c r="H93" s="32"/>
      <c r="I93" s="27">
        <v>54</v>
      </c>
      <c r="J93" s="32">
        <v>13</v>
      </c>
      <c r="K93" s="27"/>
      <c r="L93" s="27">
        <v>67</v>
      </c>
      <c r="M93" s="5"/>
      <c r="N93" s="49" t="s">
        <v>122</v>
      </c>
      <c r="O93" s="54" t="s">
        <v>123</v>
      </c>
      <c r="P93" s="31">
        <v>10</v>
      </c>
      <c r="Q93" s="31">
        <v>25</v>
      </c>
      <c r="R93" s="31">
        <v>5</v>
      </c>
      <c r="S93" s="32">
        <v>13</v>
      </c>
      <c r="T93" s="31">
        <v>0</v>
      </c>
      <c r="U93" s="27">
        <v>53</v>
      </c>
      <c r="V93" s="31">
        <v>14</v>
      </c>
      <c r="W93" s="26"/>
      <c r="X93" s="27">
        <v>67</v>
      </c>
      <c r="Y93" s="28">
        <v>0</v>
      </c>
    </row>
    <row r="94" spans="1:25" ht="14" outlineLevel="2">
      <c r="A94" s="5"/>
      <c r="B94" s="49" t="s">
        <v>124</v>
      </c>
      <c r="C94" s="54" t="s">
        <v>125</v>
      </c>
      <c r="D94" s="32">
        <v>8</v>
      </c>
      <c r="E94" s="32">
        <v>0</v>
      </c>
      <c r="F94" s="32"/>
      <c r="G94" s="32"/>
      <c r="H94" s="32"/>
      <c r="I94" s="27">
        <v>8</v>
      </c>
      <c r="J94" s="32">
        <v>4</v>
      </c>
      <c r="K94" s="27"/>
      <c r="L94" s="27">
        <v>12</v>
      </c>
      <c r="M94" s="5"/>
      <c r="N94" s="49" t="s">
        <v>124</v>
      </c>
      <c r="O94" s="54" t="s">
        <v>125</v>
      </c>
      <c r="P94" s="31"/>
      <c r="Q94" s="31"/>
      <c r="R94" s="31">
        <v>2</v>
      </c>
      <c r="S94" s="63">
        <v>7</v>
      </c>
      <c r="T94" s="29"/>
      <c r="U94" s="64">
        <v>9</v>
      </c>
      <c r="V94" s="29">
        <v>3</v>
      </c>
      <c r="W94" s="26"/>
      <c r="X94" s="27">
        <v>12</v>
      </c>
      <c r="Y94" s="28">
        <v>0</v>
      </c>
    </row>
    <row r="95" spans="1:25" s="7" customFormat="1" ht="14" outlineLevel="1">
      <c r="A95" s="5"/>
      <c r="B95" s="53" t="s">
        <v>126</v>
      </c>
      <c r="C95" s="30" t="s">
        <v>127</v>
      </c>
      <c r="D95" s="32">
        <v>0</v>
      </c>
      <c r="E95" s="32">
        <v>0</v>
      </c>
      <c r="F95" s="32"/>
      <c r="G95" s="32"/>
      <c r="H95" s="32"/>
      <c r="I95" s="27">
        <v>0</v>
      </c>
      <c r="J95" s="32">
        <v>14</v>
      </c>
      <c r="K95" s="27"/>
      <c r="L95" s="27">
        <v>14</v>
      </c>
      <c r="M95" s="5"/>
      <c r="N95" s="53" t="s">
        <v>126</v>
      </c>
      <c r="O95" s="30" t="s">
        <v>127</v>
      </c>
      <c r="P95" s="31">
        <v>4</v>
      </c>
      <c r="Q95" s="31">
        <v>7</v>
      </c>
      <c r="R95" s="31">
        <v>0</v>
      </c>
      <c r="S95" s="32">
        <v>3</v>
      </c>
      <c r="T95" s="31">
        <v>0</v>
      </c>
      <c r="U95" s="27">
        <v>14</v>
      </c>
      <c r="V95" s="31">
        <v>0</v>
      </c>
      <c r="W95" s="26"/>
      <c r="X95" s="27">
        <v>14</v>
      </c>
      <c r="Y95" s="28">
        <v>0</v>
      </c>
    </row>
    <row r="96" spans="1:25" s="28" customFormat="1" ht="14" outlineLevel="1">
      <c r="A96" s="5"/>
      <c r="B96" s="48" t="s">
        <v>128</v>
      </c>
      <c r="C96" s="50" t="s">
        <v>129</v>
      </c>
      <c r="D96" s="27"/>
      <c r="E96" s="27">
        <v>47</v>
      </c>
      <c r="F96" s="27"/>
      <c r="G96" s="27"/>
      <c r="H96" s="27"/>
      <c r="I96" s="27">
        <v>47</v>
      </c>
      <c r="J96" s="27">
        <v>0</v>
      </c>
      <c r="K96" s="27"/>
      <c r="L96" s="27">
        <v>47</v>
      </c>
      <c r="M96" s="5"/>
      <c r="N96" s="48" t="s">
        <v>128</v>
      </c>
      <c r="O96" s="50" t="s">
        <v>129</v>
      </c>
      <c r="P96" s="27">
        <v>8</v>
      </c>
      <c r="Q96" s="27">
        <v>8</v>
      </c>
      <c r="R96" s="27">
        <v>1</v>
      </c>
      <c r="S96" s="27">
        <v>30</v>
      </c>
      <c r="T96" s="27">
        <v>0</v>
      </c>
      <c r="U96" s="27">
        <v>47</v>
      </c>
      <c r="V96" s="27">
        <v>0</v>
      </c>
      <c r="W96" s="27"/>
      <c r="X96" s="27">
        <v>47</v>
      </c>
      <c r="Y96" s="28">
        <v>0</v>
      </c>
    </row>
    <row r="97" spans="1:25" s="7" customFormat="1" ht="14" outlineLevel="2">
      <c r="A97" s="5"/>
      <c r="B97" s="53" t="s">
        <v>130</v>
      </c>
      <c r="C97" s="54" t="s">
        <v>131</v>
      </c>
      <c r="D97" s="32"/>
      <c r="E97" s="32">
        <v>25</v>
      </c>
      <c r="F97" s="32"/>
      <c r="G97" s="32"/>
      <c r="H97" s="32"/>
      <c r="I97" s="27">
        <v>25</v>
      </c>
      <c r="J97" s="32">
        <v>0</v>
      </c>
      <c r="K97" s="27"/>
      <c r="L97" s="27">
        <v>25</v>
      </c>
      <c r="M97" s="5"/>
      <c r="N97" s="53" t="s">
        <v>130</v>
      </c>
      <c r="O97" s="54" t="s">
        <v>131</v>
      </c>
      <c r="P97" s="31">
        <v>5</v>
      </c>
      <c r="Q97" s="31">
        <v>0</v>
      </c>
      <c r="R97" s="31">
        <v>0</v>
      </c>
      <c r="S97" s="32">
        <v>20</v>
      </c>
      <c r="T97" s="31">
        <v>0</v>
      </c>
      <c r="U97" s="27">
        <v>25</v>
      </c>
      <c r="V97" s="31">
        <v>0</v>
      </c>
      <c r="W97" s="26"/>
      <c r="X97" s="27">
        <v>25</v>
      </c>
      <c r="Y97" s="28">
        <v>0</v>
      </c>
    </row>
    <row r="98" spans="1:25" s="7" customFormat="1" ht="14" outlineLevel="2">
      <c r="A98" s="5"/>
      <c r="B98" s="53" t="s">
        <v>132</v>
      </c>
      <c r="C98" s="54" t="s">
        <v>133</v>
      </c>
      <c r="D98" s="32"/>
      <c r="E98" s="32">
        <v>8</v>
      </c>
      <c r="F98" s="32"/>
      <c r="G98" s="32"/>
      <c r="H98" s="32"/>
      <c r="I98" s="27">
        <v>8</v>
      </c>
      <c r="J98" s="32">
        <v>0</v>
      </c>
      <c r="K98" s="27"/>
      <c r="L98" s="27">
        <v>8</v>
      </c>
      <c r="M98" s="5"/>
      <c r="N98" s="53" t="s">
        <v>132</v>
      </c>
      <c r="O98" s="54" t="s">
        <v>133</v>
      </c>
      <c r="P98" s="31"/>
      <c r="Q98" s="31"/>
      <c r="R98" s="31"/>
      <c r="S98" s="32">
        <v>8</v>
      </c>
      <c r="T98" s="31"/>
      <c r="U98" s="27">
        <v>8</v>
      </c>
      <c r="V98" s="31">
        <v>0</v>
      </c>
      <c r="W98" s="26"/>
      <c r="X98" s="27">
        <v>8</v>
      </c>
      <c r="Y98" s="28">
        <v>0</v>
      </c>
    </row>
    <row r="99" spans="1:25" ht="28" outlineLevel="2">
      <c r="A99" s="5"/>
      <c r="B99" s="49" t="s">
        <v>134</v>
      </c>
      <c r="C99" s="54" t="s">
        <v>135</v>
      </c>
      <c r="D99" s="32"/>
      <c r="E99" s="32">
        <v>14</v>
      </c>
      <c r="F99" s="32"/>
      <c r="G99" s="32"/>
      <c r="H99" s="32"/>
      <c r="I99" s="27">
        <v>14</v>
      </c>
      <c r="J99" s="32">
        <v>0</v>
      </c>
      <c r="K99" s="27"/>
      <c r="L99" s="27">
        <v>14</v>
      </c>
      <c r="M99" s="5"/>
      <c r="N99" s="49" t="s">
        <v>134</v>
      </c>
      <c r="O99" s="54" t="s">
        <v>135</v>
      </c>
      <c r="P99" s="31">
        <v>3</v>
      </c>
      <c r="Q99" s="31">
        <v>8</v>
      </c>
      <c r="R99" s="31">
        <v>1</v>
      </c>
      <c r="S99" s="32">
        <v>2</v>
      </c>
      <c r="T99" s="31">
        <v>0</v>
      </c>
      <c r="U99" s="27">
        <v>14</v>
      </c>
      <c r="V99" s="31">
        <v>0</v>
      </c>
      <c r="W99" s="26"/>
      <c r="X99" s="27">
        <v>14</v>
      </c>
      <c r="Y99" s="28">
        <v>0</v>
      </c>
    </row>
    <row r="100" spans="1:25" ht="15" outlineLevel="1" thickBot="1">
      <c r="A100" s="5"/>
      <c r="B100" s="35" t="s">
        <v>136</v>
      </c>
      <c r="C100" s="30" t="s">
        <v>137</v>
      </c>
      <c r="D100" s="32">
        <v>31</v>
      </c>
      <c r="E100" s="32">
        <v>0</v>
      </c>
      <c r="F100" s="32">
        <v>7</v>
      </c>
      <c r="G100" s="32">
        <v>27</v>
      </c>
      <c r="H100" s="32">
        <v>0</v>
      </c>
      <c r="I100" s="27">
        <v>65</v>
      </c>
      <c r="J100" s="32"/>
      <c r="K100" s="27"/>
      <c r="L100" s="27">
        <v>65</v>
      </c>
      <c r="M100" s="5"/>
      <c r="N100" s="35" t="s">
        <v>136</v>
      </c>
      <c r="O100" s="30" t="s">
        <v>137</v>
      </c>
      <c r="P100" s="31">
        <v>41</v>
      </c>
      <c r="Q100" s="31">
        <v>3</v>
      </c>
      <c r="R100" s="31">
        <v>0</v>
      </c>
      <c r="S100" s="32">
        <v>21</v>
      </c>
      <c r="T100" s="31">
        <v>0</v>
      </c>
      <c r="U100" s="27">
        <v>65</v>
      </c>
      <c r="V100" s="31"/>
      <c r="W100" s="26"/>
      <c r="X100" s="27">
        <v>65</v>
      </c>
      <c r="Y100" s="28">
        <v>0</v>
      </c>
    </row>
    <row r="101" spans="1:25" s="58" customFormat="1" ht="15" thickTop="1">
      <c r="A101" s="5"/>
      <c r="B101" s="65" t="s">
        <v>138</v>
      </c>
      <c r="C101" s="55" t="s">
        <v>139</v>
      </c>
      <c r="D101" s="56">
        <v>254</v>
      </c>
      <c r="E101" s="56">
        <v>27</v>
      </c>
      <c r="F101" s="56">
        <v>198</v>
      </c>
      <c r="G101" s="56">
        <v>1381</v>
      </c>
      <c r="H101" s="56">
        <v>4</v>
      </c>
      <c r="I101" s="56">
        <v>1864</v>
      </c>
      <c r="J101" s="57"/>
      <c r="K101" s="57"/>
      <c r="L101" s="56">
        <v>1864</v>
      </c>
      <c r="M101" s="5"/>
      <c r="N101" s="65"/>
      <c r="O101" s="55"/>
      <c r="P101" s="56"/>
      <c r="Q101" s="56"/>
      <c r="R101" s="56"/>
      <c r="S101" s="56"/>
      <c r="T101" s="56"/>
      <c r="U101" s="56"/>
      <c r="V101" s="57"/>
      <c r="W101" s="57"/>
      <c r="X101" s="56">
        <v>0</v>
      </c>
      <c r="Y101" s="58">
        <v>-1864</v>
      </c>
    </row>
    <row r="102" spans="1:25" s="44" customFormat="1" ht="14" thickBot="1">
      <c r="A102" s="5"/>
      <c r="B102" s="40" t="s">
        <v>140</v>
      </c>
      <c r="C102" s="40" t="s">
        <v>141</v>
      </c>
      <c r="D102" s="40">
        <v>97</v>
      </c>
      <c r="E102" s="38">
        <v>15</v>
      </c>
      <c r="F102" s="38">
        <v>171</v>
      </c>
      <c r="G102" s="38">
        <v>1358</v>
      </c>
      <c r="H102" s="38">
        <v>1</v>
      </c>
      <c r="I102" s="38">
        <v>1642</v>
      </c>
      <c r="J102" s="39"/>
      <c r="K102" s="39"/>
      <c r="L102" s="38">
        <v>1642</v>
      </c>
      <c r="M102" s="5"/>
      <c r="N102" s="40"/>
      <c r="O102" s="66"/>
      <c r="P102" s="66"/>
      <c r="Q102" s="39"/>
      <c r="R102" s="39"/>
      <c r="S102" s="39"/>
      <c r="T102" s="39"/>
      <c r="U102" s="38"/>
      <c r="V102" s="39"/>
      <c r="W102" s="39"/>
      <c r="X102" s="38">
        <v>0</v>
      </c>
      <c r="Y102" s="44">
        <v>-1642</v>
      </c>
    </row>
    <row r="103" spans="1:25" s="46" customFormat="1" ht="14" thickTop="1">
      <c r="A103" s="5"/>
      <c r="B103" s="29"/>
      <c r="C103" s="29"/>
      <c r="D103" s="29"/>
      <c r="E103" s="32"/>
      <c r="F103" s="32"/>
      <c r="G103" s="32"/>
      <c r="H103" s="32"/>
      <c r="I103" s="32"/>
      <c r="J103" s="31"/>
      <c r="K103" s="31"/>
      <c r="L103" s="32"/>
      <c r="M103" s="5"/>
      <c r="N103" s="29"/>
      <c r="O103" s="67"/>
      <c r="P103" s="67"/>
      <c r="Q103" s="31"/>
      <c r="R103" s="31"/>
      <c r="S103" s="31"/>
      <c r="T103" s="31"/>
      <c r="U103" s="32"/>
      <c r="V103" s="31"/>
      <c r="W103" s="31"/>
      <c r="X103" s="32"/>
    </row>
    <row r="104" spans="1:25" s="70" customFormat="1" ht="14">
      <c r="A104" s="68"/>
      <c r="B104" s="69"/>
      <c r="C104" s="6" t="s">
        <v>142</v>
      </c>
      <c r="D104" s="69"/>
      <c r="E104" s="69"/>
      <c r="F104" s="69"/>
      <c r="G104" s="69"/>
      <c r="H104" s="69"/>
      <c r="I104" s="69"/>
      <c r="J104" s="69"/>
      <c r="K104" s="69"/>
      <c r="L104" s="69"/>
      <c r="M104" s="68"/>
      <c r="N104" s="69"/>
      <c r="O104" s="6" t="s">
        <v>142</v>
      </c>
      <c r="P104" s="69"/>
      <c r="Q104" s="69"/>
      <c r="R104" s="69"/>
      <c r="S104" s="69"/>
      <c r="T104" s="69"/>
      <c r="U104" s="69"/>
      <c r="V104" s="69"/>
      <c r="W104" s="69"/>
      <c r="X104" s="69"/>
    </row>
    <row r="105" spans="1:25" s="7" customFormat="1" ht="15" thickBot="1">
      <c r="A105" s="5"/>
      <c r="B105" s="2"/>
      <c r="C105" s="8" t="s">
        <v>1</v>
      </c>
      <c r="D105" s="2"/>
      <c r="E105" s="2"/>
      <c r="F105" s="2"/>
      <c r="G105" s="2"/>
      <c r="H105" s="2"/>
      <c r="I105" s="4"/>
      <c r="J105" s="4"/>
      <c r="K105" s="4"/>
      <c r="L105" s="4"/>
      <c r="M105" s="5"/>
      <c r="N105" s="2"/>
      <c r="O105" s="71"/>
      <c r="Q105" s="2"/>
      <c r="R105" s="2"/>
      <c r="S105" s="2"/>
      <c r="T105" s="2"/>
      <c r="U105" s="2"/>
      <c r="V105" s="2"/>
      <c r="W105" s="2"/>
      <c r="X105" s="4" t="s">
        <v>2</v>
      </c>
    </row>
    <row r="106" spans="1:25" s="17" customFormat="1" ht="14" thickTop="1">
      <c r="A106" s="10"/>
      <c r="B106" s="11"/>
      <c r="C106" s="12"/>
      <c r="D106" s="13" t="s">
        <v>3</v>
      </c>
      <c r="E106" s="13" t="s">
        <v>4</v>
      </c>
      <c r="F106" s="13" t="s">
        <v>5</v>
      </c>
      <c r="G106" s="13" t="s">
        <v>6</v>
      </c>
      <c r="H106" s="13" t="s">
        <v>7</v>
      </c>
      <c r="I106" s="14" t="s">
        <v>8</v>
      </c>
      <c r="J106" s="13" t="s">
        <v>9</v>
      </c>
      <c r="K106" s="14"/>
      <c r="L106" s="14"/>
      <c r="M106" s="10"/>
      <c r="N106" s="11"/>
      <c r="O106" s="12"/>
      <c r="P106" s="13" t="s">
        <v>3</v>
      </c>
      <c r="Q106" s="13" t="s">
        <v>4</v>
      </c>
      <c r="R106" s="13" t="s">
        <v>5</v>
      </c>
      <c r="S106" s="13" t="s">
        <v>6</v>
      </c>
      <c r="T106" s="13" t="s">
        <v>7</v>
      </c>
      <c r="U106" s="14" t="s">
        <v>8</v>
      </c>
      <c r="V106" s="13" t="s">
        <v>9</v>
      </c>
      <c r="W106" s="15"/>
      <c r="X106" s="15"/>
      <c r="Y106" s="16"/>
    </row>
    <row r="107" spans="1:25" s="61" customFormat="1" ht="61" thickBot="1">
      <c r="A107" s="5"/>
      <c r="B107" s="59" t="s">
        <v>10</v>
      </c>
      <c r="C107" s="19" t="s">
        <v>11</v>
      </c>
      <c r="D107" s="20" t="s">
        <v>12</v>
      </c>
      <c r="E107" s="20" t="s">
        <v>13</v>
      </c>
      <c r="F107" s="20" t="s">
        <v>14</v>
      </c>
      <c r="G107" s="20" t="s">
        <v>15</v>
      </c>
      <c r="H107" s="20" t="s">
        <v>16</v>
      </c>
      <c r="I107" s="21" t="s">
        <v>17</v>
      </c>
      <c r="J107" s="20" t="s">
        <v>18</v>
      </c>
      <c r="K107" s="21" t="s">
        <v>19</v>
      </c>
      <c r="L107" s="21" t="s">
        <v>20</v>
      </c>
      <c r="M107" s="5"/>
      <c r="N107" s="59" t="s">
        <v>10</v>
      </c>
      <c r="O107" s="19" t="s">
        <v>11</v>
      </c>
      <c r="P107" s="20" t="s">
        <v>12</v>
      </c>
      <c r="Q107" s="20" t="s">
        <v>13</v>
      </c>
      <c r="R107" s="20" t="s">
        <v>14</v>
      </c>
      <c r="S107" s="20" t="s">
        <v>15</v>
      </c>
      <c r="T107" s="20" t="s">
        <v>16</v>
      </c>
      <c r="U107" s="21" t="s">
        <v>17</v>
      </c>
      <c r="V107" s="20" t="s">
        <v>18</v>
      </c>
      <c r="W107" s="21" t="s">
        <v>19</v>
      </c>
      <c r="X107" s="21" t="s">
        <v>20</v>
      </c>
      <c r="Y107" s="60" t="s">
        <v>21</v>
      </c>
    </row>
    <row r="108" spans="1:25" ht="14">
      <c r="A108" s="5"/>
      <c r="M108" s="5"/>
      <c r="N108" s="24" t="s">
        <v>103</v>
      </c>
      <c r="O108" s="73" t="s">
        <v>104</v>
      </c>
      <c r="P108" s="74">
        <v>292</v>
      </c>
      <c r="Q108" s="74">
        <v>46</v>
      </c>
      <c r="R108" s="74">
        <v>27</v>
      </c>
      <c r="S108" s="74">
        <v>84</v>
      </c>
      <c r="T108" s="74">
        <v>3</v>
      </c>
      <c r="U108" s="72">
        <v>452</v>
      </c>
      <c r="X108" s="75">
        <v>452</v>
      </c>
      <c r="Y108" s="28">
        <v>-452</v>
      </c>
    </row>
    <row r="109" spans="1:25" ht="14">
      <c r="A109" s="5"/>
      <c r="M109" s="5"/>
      <c r="N109" s="24" t="s">
        <v>105</v>
      </c>
      <c r="O109" s="73" t="s">
        <v>106</v>
      </c>
      <c r="P109" s="74"/>
      <c r="Q109" s="74"/>
      <c r="R109" s="74"/>
      <c r="S109" s="76">
        <v>61</v>
      </c>
      <c r="T109" s="74"/>
      <c r="U109" s="72">
        <v>61</v>
      </c>
      <c r="X109" s="75">
        <v>61</v>
      </c>
      <c r="Y109" s="28">
        <v>-61</v>
      </c>
    </row>
    <row r="110" spans="1:25" ht="14">
      <c r="A110" s="5"/>
      <c r="K110" s="74"/>
      <c r="M110" s="5"/>
      <c r="N110" s="24" t="s">
        <v>111</v>
      </c>
      <c r="O110" s="73" t="s">
        <v>112</v>
      </c>
      <c r="P110" s="74">
        <v>135</v>
      </c>
      <c r="Q110" s="74">
        <v>34</v>
      </c>
      <c r="R110" s="74">
        <v>0</v>
      </c>
      <c r="S110" s="74">
        <v>69</v>
      </c>
      <c r="T110" s="74">
        <v>0</v>
      </c>
      <c r="U110" s="72">
        <v>238</v>
      </c>
      <c r="X110" s="75">
        <v>238</v>
      </c>
      <c r="Y110" s="28">
        <v>-238</v>
      </c>
    </row>
    <row r="111" spans="1:25" ht="14">
      <c r="A111" s="5"/>
      <c r="M111" s="5"/>
      <c r="N111" s="24" t="s">
        <v>113</v>
      </c>
      <c r="O111" s="73" t="s">
        <v>114</v>
      </c>
      <c r="P111" s="74"/>
      <c r="Q111" s="74"/>
      <c r="R111" s="74"/>
      <c r="S111" s="76">
        <v>53</v>
      </c>
      <c r="T111" s="74"/>
      <c r="U111" s="72">
        <v>53</v>
      </c>
      <c r="X111" s="75">
        <v>53</v>
      </c>
      <c r="Y111" s="28">
        <v>-53</v>
      </c>
    </row>
    <row r="112" spans="1:25" ht="14">
      <c r="A112" s="5"/>
      <c r="B112" s="2" t="s">
        <v>116</v>
      </c>
      <c r="C112" s="9" t="s">
        <v>117</v>
      </c>
      <c r="D112" s="2">
        <v>87</v>
      </c>
      <c r="E112" s="2">
        <v>153</v>
      </c>
      <c r="I112" s="72">
        <v>240</v>
      </c>
      <c r="L112" s="72">
        <v>240</v>
      </c>
      <c r="M112" s="5"/>
      <c r="N112" s="2" t="s">
        <v>116</v>
      </c>
      <c r="O112" s="9" t="s">
        <v>117</v>
      </c>
      <c r="P112" s="2">
        <v>96</v>
      </c>
      <c r="Q112" s="2">
        <v>149</v>
      </c>
      <c r="U112" s="72">
        <v>245</v>
      </c>
      <c r="X112" s="75">
        <v>245</v>
      </c>
      <c r="Y112" s="28">
        <v>-5</v>
      </c>
    </row>
    <row r="113" spans="1:25" ht="14" outlineLevel="1">
      <c r="A113" s="5"/>
      <c r="B113" s="2" t="s">
        <v>118</v>
      </c>
      <c r="C113" s="30" t="s">
        <v>119</v>
      </c>
      <c r="D113" s="2">
        <v>56</v>
      </c>
      <c r="E113" s="2">
        <v>106</v>
      </c>
      <c r="I113" s="72">
        <v>162</v>
      </c>
      <c r="L113" s="72">
        <v>162</v>
      </c>
      <c r="M113" s="5"/>
      <c r="N113" s="2" t="s">
        <v>118</v>
      </c>
      <c r="O113" s="30" t="s">
        <v>119</v>
      </c>
      <c r="P113" s="2">
        <v>33</v>
      </c>
      <c r="Q113" s="2">
        <v>106</v>
      </c>
      <c r="U113" s="72">
        <v>139</v>
      </c>
      <c r="X113" s="75">
        <v>139</v>
      </c>
      <c r="Y113" s="28">
        <v>23</v>
      </c>
    </row>
    <row r="114" spans="1:25" ht="14" outlineLevel="2">
      <c r="A114" s="5"/>
      <c r="B114" s="2" t="s">
        <v>120</v>
      </c>
      <c r="C114" s="50" t="s">
        <v>121</v>
      </c>
      <c r="D114" s="72"/>
      <c r="E114" s="72"/>
      <c r="F114" s="72"/>
      <c r="G114" s="72"/>
      <c r="H114" s="72"/>
      <c r="M114" s="5"/>
      <c r="N114" s="2" t="s">
        <v>120</v>
      </c>
      <c r="O114" s="50" t="s">
        <v>121</v>
      </c>
      <c r="P114" s="72">
        <v>10</v>
      </c>
      <c r="Q114" s="72">
        <v>25</v>
      </c>
      <c r="R114" s="72"/>
      <c r="S114" s="72"/>
      <c r="T114" s="72"/>
      <c r="U114" s="72">
        <v>35</v>
      </c>
      <c r="X114" s="75">
        <v>35</v>
      </c>
      <c r="Y114" s="28">
        <v>-35</v>
      </c>
    </row>
    <row r="115" spans="1:25" ht="14" outlineLevel="2">
      <c r="A115" s="5"/>
      <c r="B115" s="2" t="s">
        <v>122</v>
      </c>
      <c r="C115" s="54" t="s">
        <v>123</v>
      </c>
      <c r="M115" s="5"/>
      <c r="N115" s="2" t="s">
        <v>122</v>
      </c>
      <c r="O115" s="54" t="s">
        <v>123</v>
      </c>
      <c r="P115" s="2">
        <v>10</v>
      </c>
      <c r="Q115" s="2">
        <v>25</v>
      </c>
      <c r="U115" s="72">
        <v>35</v>
      </c>
      <c r="X115" s="75">
        <v>35</v>
      </c>
      <c r="Y115" s="28">
        <v>-35</v>
      </c>
    </row>
    <row r="116" spans="1:25" ht="14" outlineLevel="2">
      <c r="A116" s="5"/>
      <c r="B116" s="2" t="s">
        <v>124</v>
      </c>
      <c r="C116" s="54" t="s">
        <v>125</v>
      </c>
      <c r="M116" s="5"/>
      <c r="N116" s="2" t="s">
        <v>124</v>
      </c>
      <c r="O116" s="54" t="s">
        <v>125</v>
      </c>
      <c r="U116" s="72">
        <v>0</v>
      </c>
      <c r="X116" s="75">
        <v>0</v>
      </c>
      <c r="Y116" s="28">
        <v>0</v>
      </c>
    </row>
    <row r="117" spans="1:25" ht="14" outlineLevel="1">
      <c r="A117" s="5"/>
      <c r="B117" s="2" t="s">
        <v>126</v>
      </c>
      <c r="C117" s="30" t="s">
        <v>127</v>
      </c>
      <c r="M117" s="5"/>
      <c r="N117" s="2" t="s">
        <v>126</v>
      </c>
      <c r="O117" s="30" t="s">
        <v>127</v>
      </c>
      <c r="P117" s="2">
        <v>4</v>
      </c>
      <c r="Q117" s="2">
        <v>7</v>
      </c>
      <c r="U117" s="72">
        <v>11</v>
      </c>
      <c r="X117" s="75">
        <v>11</v>
      </c>
      <c r="Y117" s="28">
        <v>-11</v>
      </c>
    </row>
    <row r="118" spans="1:25" ht="14" outlineLevel="2">
      <c r="A118" s="5"/>
      <c r="B118" s="2" t="s">
        <v>128</v>
      </c>
      <c r="C118" s="50" t="s">
        <v>129</v>
      </c>
      <c r="D118" s="72"/>
      <c r="E118" s="72">
        <v>47</v>
      </c>
      <c r="F118" s="72"/>
      <c r="G118" s="72"/>
      <c r="H118" s="72"/>
      <c r="I118" s="72">
        <v>47</v>
      </c>
      <c r="L118" s="72">
        <v>47</v>
      </c>
      <c r="M118" s="5"/>
      <c r="N118" s="2" t="s">
        <v>128</v>
      </c>
      <c r="O118" s="50" t="s">
        <v>129</v>
      </c>
      <c r="P118" s="72">
        <v>8</v>
      </c>
      <c r="Q118" s="72">
        <v>8</v>
      </c>
      <c r="R118" s="72"/>
      <c r="S118" s="72"/>
      <c r="T118" s="72"/>
      <c r="U118" s="72">
        <v>16</v>
      </c>
      <c r="X118" s="75">
        <v>16</v>
      </c>
      <c r="Y118" s="28">
        <v>31</v>
      </c>
    </row>
    <row r="119" spans="1:25" ht="14" outlineLevel="2">
      <c r="A119" s="5"/>
      <c r="B119" s="2" t="s">
        <v>130</v>
      </c>
      <c r="C119" s="54" t="s">
        <v>131</v>
      </c>
      <c r="E119" s="72">
        <v>25</v>
      </c>
      <c r="I119" s="72">
        <v>25</v>
      </c>
      <c r="L119" s="72">
        <v>25</v>
      </c>
      <c r="M119" s="5"/>
      <c r="N119" s="2" t="s">
        <v>130</v>
      </c>
      <c r="O119" s="54" t="s">
        <v>131</v>
      </c>
      <c r="P119" s="2">
        <v>5</v>
      </c>
      <c r="U119" s="72">
        <v>5</v>
      </c>
      <c r="X119" s="75">
        <v>5</v>
      </c>
      <c r="Y119" s="28">
        <v>20</v>
      </c>
    </row>
    <row r="120" spans="1:25" ht="14" outlineLevel="2">
      <c r="A120" s="5"/>
      <c r="B120" s="2" t="s">
        <v>132</v>
      </c>
      <c r="C120" s="54" t="s">
        <v>133</v>
      </c>
      <c r="E120" s="72">
        <v>8</v>
      </c>
      <c r="I120" s="72">
        <v>8</v>
      </c>
      <c r="L120" s="72">
        <v>8</v>
      </c>
      <c r="M120" s="5"/>
      <c r="N120" s="2" t="s">
        <v>132</v>
      </c>
      <c r="O120" s="54" t="s">
        <v>133</v>
      </c>
      <c r="U120" s="72">
        <v>0</v>
      </c>
      <c r="X120" s="75">
        <v>0</v>
      </c>
      <c r="Y120" s="28">
        <v>8</v>
      </c>
    </row>
    <row r="121" spans="1:25" ht="28" outlineLevel="2">
      <c r="A121" s="5"/>
      <c r="B121" s="2" t="s">
        <v>134</v>
      </c>
      <c r="C121" s="54" t="s">
        <v>135</v>
      </c>
      <c r="E121" s="72">
        <v>14</v>
      </c>
      <c r="I121" s="72">
        <v>14</v>
      </c>
      <c r="L121" s="72">
        <v>14</v>
      </c>
      <c r="M121" s="5"/>
      <c r="N121" s="2" t="s">
        <v>134</v>
      </c>
      <c r="O121" s="54" t="s">
        <v>135</v>
      </c>
      <c r="P121" s="2">
        <v>3</v>
      </c>
      <c r="Q121" s="2">
        <v>8</v>
      </c>
      <c r="U121" s="72">
        <v>11</v>
      </c>
      <c r="X121" s="75">
        <v>11</v>
      </c>
      <c r="Y121" s="28">
        <v>3</v>
      </c>
    </row>
    <row r="122" spans="1:25" s="41" customFormat="1" ht="15" outlineLevel="1" thickBot="1">
      <c r="A122" s="5"/>
      <c r="B122" s="35" t="s">
        <v>136</v>
      </c>
      <c r="C122" s="77" t="s">
        <v>137</v>
      </c>
      <c r="D122" s="35">
        <v>31</v>
      </c>
      <c r="E122" s="35">
        <v>0</v>
      </c>
      <c r="F122" s="35"/>
      <c r="G122" s="35"/>
      <c r="H122" s="35"/>
      <c r="I122" s="40">
        <v>31</v>
      </c>
      <c r="J122" s="35"/>
      <c r="K122" s="40"/>
      <c r="L122" s="40">
        <v>31</v>
      </c>
      <c r="M122" s="5"/>
      <c r="N122" s="35" t="s">
        <v>136</v>
      </c>
      <c r="O122" s="77" t="s">
        <v>137</v>
      </c>
      <c r="P122" s="35">
        <v>41</v>
      </c>
      <c r="Q122" s="35">
        <v>3</v>
      </c>
      <c r="R122" s="35"/>
      <c r="S122" s="35"/>
      <c r="T122" s="35"/>
      <c r="U122" s="40">
        <v>44</v>
      </c>
      <c r="V122" s="35"/>
      <c r="W122" s="40"/>
      <c r="X122" s="78">
        <v>44</v>
      </c>
      <c r="Y122" s="44">
        <v>-13</v>
      </c>
    </row>
    <row r="123" spans="1:25" ht="15" thickTop="1">
      <c r="A123" s="5"/>
      <c r="B123" s="2" t="s">
        <v>143</v>
      </c>
      <c r="C123" s="9" t="s">
        <v>144</v>
      </c>
      <c r="D123" s="2">
        <v>301</v>
      </c>
      <c r="E123" s="2">
        <v>42</v>
      </c>
      <c r="F123" s="79"/>
      <c r="G123" s="79"/>
      <c r="H123" s="79"/>
      <c r="I123" s="72">
        <v>343</v>
      </c>
      <c r="L123" s="72">
        <v>343</v>
      </c>
      <c r="M123" s="5"/>
    </row>
    <row r="124" spans="1:25" s="41" customFormat="1" ht="15" thickBot="1">
      <c r="A124" s="5"/>
      <c r="B124" s="35" t="s">
        <v>145</v>
      </c>
      <c r="C124" s="80" t="s">
        <v>146</v>
      </c>
      <c r="D124" s="35">
        <v>144</v>
      </c>
      <c r="E124" s="35">
        <v>30</v>
      </c>
      <c r="F124" s="35"/>
      <c r="G124" s="35"/>
      <c r="H124" s="35"/>
      <c r="I124" s="40">
        <v>174</v>
      </c>
      <c r="J124" s="35"/>
      <c r="K124" s="40"/>
      <c r="L124" s="40">
        <v>174</v>
      </c>
      <c r="M124" s="5"/>
      <c r="N124" s="35"/>
      <c r="O124" s="80"/>
      <c r="P124" s="35"/>
      <c r="Q124" s="35"/>
      <c r="R124" s="35"/>
      <c r="S124" s="35"/>
      <c r="T124" s="35"/>
      <c r="U124" s="40"/>
      <c r="V124" s="35"/>
      <c r="W124" s="40"/>
      <c r="X124" s="40"/>
      <c r="Y124" s="44"/>
    </row>
    <row r="125" spans="1:25" s="7" customFormat="1" ht="14" thickTop="1">
      <c r="A125" s="5"/>
      <c r="B125" s="2"/>
      <c r="C125" s="9"/>
      <c r="D125" s="2"/>
      <c r="E125" s="2"/>
      <c r="F125" s="2"/>
      <c r="G125" s="2"/>
      <c r="H125" s="2"/>
      <c r="I125" s="2"/>
      <c r="J125" s="2"/>
      <c r="K125" s="2"/>
      <c r="L125" s="2"/>
      <c r="M125" s="5"/>
      <c r="N125" s="2"/>
      <c r="O125" s="9"/>
      <c r="P125" s="2"/>
      <c r="Q125" s="2"/>
      <c r="R125" s="2"/>
      <c r="S125" s="2"/>
      <c r="T125" s="2"/>
      <c r="U125" s="2"/>
      <c r="V125" s="2"/>
      <c r="W125" s="2"/>
      <c r="X125" s="2"/>
    </row>
    <row r="126" spans="1:25" s="70" customFormat="1" ht="14">
      <c r="A126" s="68"/>
      <c r="B126" s="69"/>
      <c r="C126" s="6" t="s">
        <v>147</v>
      </c>
      <c r="D126" s="69"/>
      <c r="E126" s="69"/>
      <c r="F126" s="69"/>
      <c r="G126" s="69"/>
      <c r="H126" s="69"/>
      <c r="I126" s="69"/>
      <c r="J126" s="69"/>
      <c r="K126" s="69"/>
      <c r="L126" s="69"/>
      <c r="M126" s="5"/>
      <c r="N126" s="69"/>
      <c r="O126" s="6" t="s">
        <v>147</v>
      </c>
      <c r="P126" s="69"/>
      <c r="Q126" s="69"/>
      <c r="R126" s="69"/>
      <c r="S126" s="69"/>
      <c r="T126" s="69"/>
      <c r="U126" s="69"/>
      <c r="V126" s="69"/>
      <c r="W126" s="69"/>
      <c r="X126" s="69"/>
    </row>
    <row r="127" spans="1:25" s="7" customFormat="1" ht="15" thickBot="1">
      <c r="A127" s="5"/>
      <c r="B127" s="2"/>
      <c r="C127" s="8" t="s">
        <v>1</v>
      </c>
      <c r="D127" s="2"/>
      <c r="E127" s="2"/>
      <c r="F127" s="2"/>
      <c r="G127" s="2"/>
      <c r="H127" s="2"/>
      <c r="I127" s="4"/>
      <c r="J127" s="4"/>
      <c r="K127" s="4"/>
      <c r="L127" s="4"/>
      <c r="M127" s="5"/>
      <c r="N127" s="2"/>
      <c r="O127" s="71"/>
      <c r="Q127" s="2"/>
      <c r="R127" s="2"/>
      <c r="S127" s="2"/>
      <c r="T127" s="2"/>
      <c r="U127" s="2"/>
      <c r="V127" s="2"/>
      <c r="W127" s="2"/>
      <c r="X127" s="4" t="s">
        <v>2</v>
      </c>
    </row>
    <row r="128" spans="1:25" s="17" customFormat="1" ht="14" thickTop="1">
      <c r="A128" s="10"/>
      <c r="B128" s="11"/>
      <c r="C128" s="12"/>
      <c r="D128" s="13" t="s">
        <v>3</v>
      </c>
      <c r="E128" s="13" t="s">
        <v>4</v>
      </c>
      <c r="F128" s="13" t="s">
        <v>5</v>
      </c>
      <c r="G128" s="13" t="s">
        <v>6</v>
      </c>
      <c r="H128" s="13" t="s">
        <v>7</v>
      </c>
      <c r="I128" s="14" t="s">
        <v>8</v>
      </c>
      <c r="J128" s="13" t="s">
        <v>9</v>
      </c>
      <c r="K128" s="14"/>
      <c r="L128" s="14"/>
      <c r="M128" s="5"/>
      <c r="N128" s="11"/>
      <c r="O128" s="12"/>
      <c r="P128" s="13" t="s">
        <v>3</v>
      </c>
      <c r="Q128" s="13" t="s">
        <v>4</v>
      </c>
      <c r="R128" s="13" t="s">
        <v>5</v>
      </c>
      <c r="S128" s="13" t="s">
        <v>6</v>
      </c>
      <c r="T128" s="13" t="s">
        <v>7</v>
      </c>
      <c r="U128" s="14" t="s">
        <v>8</v>
      </c>
      <c r="V128" s="13" t="s">
        <v>9</v>
      </c>
      <c r="W128" s="15"/>
      <c r="X128" s="15"/>
      <c r="Y128" s="16"/>
    </row>
    <row r="129" spans="1:25" s="61" customFormat="1" ht="61" thickBot="1">
      <c r="A129" s="5"/>
      <c r="B129" s="59" t="s">
        <v>10</v>
      </c>
      <c r="C129" s="19" t="s">
        <v>11</v>
      </c>
      <c r="D129" s="20" t="s">
        <v>12</v>
      </c>
      <c r="E129" s="20" t="s">
        <v>13</v>
      </c>
      <c r="F129" s="20" t="s">
        <v>14</v>
      </c>
      <c r="G129" s="20" t="s">
        <v>15</v>
      </c>
      <c r="H129" s="20" t="s">
        <v>16</v>
      </c>
      <c r="I129" s="21" t="s">
        <v>17</v>
      </c>
      <c r="J129" s="20" t="s">
        <v>18</v>
      </c>
      <c r="K129" s="21" t="s">
        <v>19</v>
      </c>
      <c r="L129" s="21" t="s">
        <v>20</v>
      </c>
      <c r="M129" s="5"/>
      <c r="N129" s="59" t="s">
        <v>10</v>
      </c>
      <c r="O129" s="19" t="s">
        <v>11</v>
      </c>
      <c r="P129" s="20" t="s">
        <v>12</v>
      </c>
      <c r="Q129" s="20" t="s">
        <v>13</v>
      </c>
      <c r="R129" s="20" t="s">
        <v>14</v>
      </c>
      <c r="S129" s="20" t="s">
        <v>15</v>
      </c>
      <c r="T129" s="20" t="s">
        <v>16</v>
      </c>
      <c r="U129" s="21" t="s">
        <v>17</v>
      </c>
      <c r="V129" s="20" t="s">
        <v>18</v>
      </c>
      <c r="W129" s="21" t="s">
        <v>19</v>
      </c>
      <c r="X129" s="21" t="s">
        <v>20</v>
      </c>
      <c r="Y129" s="60" t="s">
        <v>21</v>
      </c>
    </row>
    <row r="130" spans="1:25">
      <c r="A130" s="5"/>
      <c r="M130" s="5"/>
    </row>
    <row r="131" spans="1:25" ht="14">
      <c r="A131" s="5"/>
      <c r="M131" s="5"/>
      <c r="N131" s="74" t="s">
        <v>143</v>
      </c>
      <c r="O131" s="73" t="s">
        <v>144</v>
      </c>
      <c r="P131" s="74">
        <v>301</v>
      </c>
      <c r="Q131" s="74">
        <v>42</v>
      </c>
      <c r="R131" s="81"/>
      <c r="S131" s="81"/>
      <c r="T131" s="81"/>
      <c r="U131" s="72">
        <v>343</v>
      </c>
      <c r="X131" s="72">
        <v>343</v>
      </c>
      <c r="Y131" s="28">
        <v>-343</v>
      </c>
    </row>
    <row r="132" spans="1:25" ht="14">
      <c r="A132" s="5"/>
      <c r="M132" s="5"/>
      <c r="N132" s="74" t="s">
        <v>145</v>
      </c>
      <c r="O132" s="73" t="s">
        <v>146</v>
      </c>
      <c r="P132" s="74">
        <v>144</v>
      </c>
      <c r="Q132" s="74">
        <v>30</v>
      </c>
      <c r="R132" s="81"/>
      <c r="S132" s="81"/>
      <c r="T132" s="81"/>
      <c r="U132" s="72">
        <v>174</v>
      </c>
      <c r="X132" s="72">
        <v>174</v>
      </c>
      <c r="Y132" s="28">
        <v>-174</v>
      </c>
    </row>
    <row r="133" spans="1:25" ht="14">
      <c r="A133" s="5"/>
      <c r="B133" s="2" t="s">
        <v>57</v>
      </c>
      <c r="C133" s="9" t="s">
        <v>58</v>
      </c>
      <c r="J133" s="2">
        <v>6</v>
      </c>
      <c r="L133" s="72">
        <v>6</v>
      </c>
      <c r="M133" s="5"/>
      <c r="N133" s="2" t="s">
        <v>57</v>
      </c>
      <c r="O133" s="9" t="s">
        <v>58</v>
      </c>
      <c r="S133" s="2">
        <v>1154</v>
      </c>
      <c r="U133" s="72">
        <v>1154</v>
      </c>
      <c r="V133" s="2">
        <v>2</v>
      </c>
      <c r="X133" s="72">
        <v>1156</v>
      </c>
      <c r="Y133" s="28">
        <v>-1150</v>
      </c>
    </row>
    <row r="134" spans="1:25" ht="14" hidden="1">
      <c r="A134" s="5"/>
      <c r="B134" s="2" t="s">
        <v>59</v>
      </c>
      <c r="C134" s="9" t="s">
        <v>60</v>
      </c>
      <c r="J134" s="2">
        <v>6</v>
      </c>
      <c r="L134" s="72">
        <v>6</v>
      </c>
      <c r="M134" s="5"/>
      <c r="N134" s="2" t="s">
        <v>59</v>
      </c>
      <c r="O134" s="9" t="s">
        <v>60</v>
      </c>
      <c r="S134" s="2">
        <v>573</v>
      </c>
      <c r="U134" s="72">
        <v>573</v>
      </c>
      <c r="V134" s="2">
        <v>2</v>
      </c>
      <c r="X134" s="72">
        <v>575</v>
      </c>
      <c r="Y134" s="28">
        <v>-569</v>
      </c>
    </row>
    <row r="135" spans="1:25" ht="14" hidden="1">
      <c r="A135" s="5"/>
      <c r="B135" s="2" t="s">
        <v>61</v>
      </c>
      <c r="C135" s="9" t="s">
        <v>62</v>
      </c>
      <c r="J135" s="2">
        <v>0</v>
      </c>
      <c r="L135" s="72">
        <v>0</v>
      </c>
      <c r="M135" s="5"/>
      <c r="N135" s="2" t="s">
        <v>61</v>
      </c>
      <c r="O135" s="9" t="s">
        <v>62</v>
      </c>
      <c r="S135" s="2">
        <v>200</v>
      </c>
      <c r="U135" s="72">
        <v>200</v>
      </c>
      <c r="V135" s="2">
        <v>0</v>
      </c>
      <c r="X135" s="72">
        <v>200</v>
      </c>
      <c r="Y135" s="28">
        <v>-200</v>
      </c>
    </row>
    <row r="136" spans="1:25" ht="14" hidden="1">
      <c r="A136" s="5"/>
      <c r="B136" s="2" t="s">
        <v>63</v>
      </c>
      <c r="C136" s="9" t="s">
        <v>148</v>
      </c>
      <c r="J136" s="2">
        <v>0</v>
      </c>
      <c r="L136" s="72">
        <v>0</v>
      </c>
      <c r="M136" s="5"/>
      <c r="N136" s="2" t="s">
        <v>63</v>
      </c>
      <c r="O136" s="9" t="s">
        <v>148</v>
      </c>
      <c r="S136" s="2">
        <v>181</v>
      </c>
      <c r="U136" s="72">
        <v>181</v>
      </c>
      <c r="V136" s="2">
        <v>0</v>
      </c>
      <c r="X136" s="72">
        <v>181</v>
      </c>
      <c r="Y136" s="28">
        <v>-181</v>
      </c>
    </row>
    <row r="137" spans="1:25" ht="14" hidden="1">
      <c r="A137" s="5"/>
      <c r="B137" s="2" t="s">
        <v>65</v>
      </c>
      <c r="C137" s="9" t="s">
        <v>66</v>
      </c>
      <c r="J137" s="2">
        <v>0</v>
      </c>
      <c r="L137" s="72">
        <v>0</v>
      </c>
      <c r="M137" s="5"/>
      <c r="N137" s="2" t="s">
        <v>65</v>
      </c>
      <c r="O137" s="9" t="s">
        <v>66</v>
      </c>
      <c r="S137" s="2">
        <v>168</v>
      </c>
      <c r="U137" s="72">
        <v>168</v>
      </c>
      <c r="V137" s="2">
        <v>0</v>
      </c>
      <c r="X137" s="72">
        <v>168</v>
      </c>
      <c r="Y137" s="28">
        <v>-168</v>
      </c>
    </row>
    <row r="138" spans="1:25" ht="14" hidden="1">
      <c r="A138" s="5"/>
      <c r="B138" s="2" t="s">
        <v>67</v>
      </c>
      <c r="C138" s="9" t="s">
        <v>68</v>
      </c>
      <c r="J138" s="2">
        <v>0</v>
      </c>
      <c r="L138" s="72">
        <v>0</v>
      </c>
      <c r="M138" s="5"/>
      <c r="N138" s="2" t="s">
        <v>67</v>
      </c>
      <c r="O138" s="9" t="s">
        <v>68</v>
      </c>
      <c r="S138" s="2">
        <v>13</v>
      </c>
      <c r="U138" s="72">
        <v>13</v>
      </c>
      <c r="V138" s="2">
        <v>0</v>
      </c>
      <c r="X138" s="72">
        <v>13</v>
      </c>
      <c r="Y138" s="28">
        <v>-13</v>
      </c>
    </row>
    <row r="139" spans="1:25" ht="14" hidden="1">
      <c r="A139" s="5"/>
      <c r="B139" s="2" t="s">
        <v>69</v>
      </c>
      <c r="C139" s="9" t="s">
        <v>149</v>
      </c>
      <c r="J139" s="2">
        <v>0</v>
      </c>
      <c r="L139" s="72">
        <v>0</v>
      </c>
      <c r="M139" s="5"/>
      <c r="N139" s="2" t="s">
        <v>69</v>
      </c>
      <c r="O139" s="9" t="s">
        <v>149</v>
      </c>
      <c r="S139" s="2">
        <v>19</v>
      </c>
      <c r="U139" s="72">
        <v>19</v>
      </c>
      <c r="V139" s="2">
        <v>0</v>
      </c>
      <c r="X139" s="72">
        <v>19</v>
      </c>
      <c r="Y139" s="28">
        <v>-19</v>
      </c>
    </row>
    <row r="140" spans="1:25" ht="14" hidden="1">
      <c r="A140" s="5"/>
      <c r="B140" s="2" t="s">
        <v>71</v>
      </c>
      <c r="C140" s="9" t="s">
        <v>72</v>
      </c>
      <c r="J140" s="2">
        <v>0</v>
      </c>
      <c r="L140" s="72">
        <v>0</v>
      </c>
      <c r="M140" s="5"/>
      <c r="N140" s="2" t="s">
        <v>71</v>
      </c>
      <c r="O140" s="9" t="s">
        <v>72</v>
      </c>
      <c r="S140" s="2">
        <v>18</v>
      </c>
      <c r="U140" s="72">
        <v>18</v>
      </c>
      <c r="V140" s="2">
        <v>0</v>
      </c>
      <c r="X140" s="72">
        <v>18</v>
      </c>
      <c r="Y140" s="28">
        <v>-18</v>
      </c>
    </row>
    <row r="141" spans="1:25" ht="14" hidden="1">
      <c r="A141" s="5"/>
      <c r="B141" s="2" t="s">
        <v>73</v>
      </c>
      <c r="C141" s="9" t="s">
        <v>74</v>
      </c>
      <c r="J141" s="2">
        <v>0</v>
      </c>
      <c r="L141" s="72">
        <v>0</v>
      </c>
      <c r="M141" s="5"/>
      <c r="N141" s="2" t="s">
        <v>73</v>
      </c>
      <c r="O141" s="9" t="s">
        <v>74</v>
      </c>
      <c r="S141" s="2">
        <v>1</v>
      </c>
      <c r="U141" s="72">
        <v>1</v>
      </c>
      <c r="V141" s="2">
        <v>0</v>
      </c>
      <c r="X141" s="72">
        <v>1</v>
      </c>
      <c r="Y141" s="28">
        <v>-1</v>
      </c>
    </row>
    <row r="142" spans="1:25" ht="14">
      <c r="A142" s="5"/>
      <c r="B142" s="2" t="s">
        <v>75</v>
      </c>
      <c r="C142" s="9" t="s">
        <v>76</v>
      </c>
      <c r="M142" s="5"/>
      <c r="N142" s="2" t="s">
        <v>75</v>
      </c>
      <c r="O142" s="9" t="s">
        <v>76</v>
      </c>
      <c r="R142" s="2">
        <v>235</v>
      </c>
      <c r="U142" s="72">
        <v>235</v>
      </c>
      <c r="X142" s="72">
        <v>235</v>
      </c>
      <c r="Y142" s="28">
        <v>-235</v>
      </c>
    </row>
    <row r="143" spans="1:25" ht="14" hidden="1">
      <c r="A143" s="5"/>
      <c r="B143" s="2" t="s">
        <v>44</v>
      </c>
      <c r="C143" s="9" t="s">
        <v>77</v>
      </c>
      <c r="M143" s="5"/>
      <c r="N143" s="2" t="s">
        <v>44</v>
      </c>
      <c r="O143" s="9" t="s">
        <v>77</v>
      </c>
      <c r="R143" s="2">
        <v>141</v>
      </c>
      <c r="U143" s="72">
        <v>141</v>
      </c>
      <c r="X143" s="72">
        <v>141</v>
      </c>
      <c r="Y143" s="28">
        <v>-141</v>
      </c>
    </row>
    <row r="144" spans="1:25" ht="14" hidden="1">
      <c r="A144" s="5"/>
      <c r="B144" s="2" t="s">
        <v>78</v>
      </c>
      <c r="C144" s="9" t="s">
        <v>79</v>
      </c>
      <c r="M144" s="5"/>
      <c r="N144" s="2" t="s">
        <v>78</v>
      </c>
      <c r="O144" s="9" t="s">
        <v>79</v>
      </c>
      <c r="R144" s="2">
        <v>121</v>
      </c>
      <c r="U144" s="72">
        <v>121</v>
      </c>
      <c r="X144" s="72">
        <v>121</v>
      </c>
      <c r="Y144" s="28">
        <v>-121</v>
      </c>
    </row>
    <row r="145" spans="1:25" ht="14" hidden="1">
      <c r="A145" s="5"/>
      <c r="B145" s="2" t="s">
        <v>80</v>
      </c>
      <c r="C145" s="9" t="s">
        <v>81</v>
      </c>
      <c r="M145" s="5"/>
      <c r="N145" s="2" t="s">
        <v>80</v>
      </c>
      <c r="O145" s="9" t="s">
        <v>81</v>
      </c>
      <c r="R145" s="2">
        <v>17</v>
      </c>
      <c r="U145" s="72">
        <v>17</v>
      </c>
      <c r="X145" s="72">
        <v>17</v>
      </c>
      <c r="Y145" s="28">
        <v>-17</v>
      </c>
    </row>
    <row r="146" spans="1:25" ht="14" hidden="1">
      <c r="A146" s="5"/>
      <c r="B146" s="2" t="s">
        <v>82</v>
      </c>
      <c r="C146" s="9" t="s">
        <v>83</v>
      </c>
      <c r="M146" s="5"/>
      <c r="N146" s="2" t="s">
        <v>82</v>
      </c>
      <c r="O146" s="9" t="s">
        <v>83</v>
      </c>
      <c r="R146" s="2">
        <v>17</v>
      </c>
      <c r="U146" s="72">
        <v>17</v>
      </c>
      <c r="X146" s="72">
        <v>17</v>
      </c>
      <c r="Y146" s="28">
        <v>-17</v>
      </c>
    </row>
    <row r="147" spans="1:25" ht="14" hidden="1">
      <c r="A147" s="5"/>
      <c r="B147" s="2" t="s">
        <v>84</v>
      </c>
      <c r="C147" s="9" t="s">
        <v>85</v>
      </c>
      <c r="M147" s="5"/>
      <c r="N147" s="2" t="s">
        <v>84</v>
      </c>
      <c r="O147" s="9" t="s">
        <v>85</v>
      </c>
      <c r="R147" s="2">
        <v>0</v>
      </c>
      <c r="U147" s="72">
        <v>0</v>
      </c>
      <c r="X147" s="72">
        <v>0</v>
      </c>
      <c r="Y147" s="28">
        <v>0</v>
      </c>
    </row>
    <row r="148" spans="1:25" ht="14" hidden="1">
      <c r="A148" s="5"/>
      <c r="B148" s="2" t="s">
        <v>86</v>
      </c>
      <c r="C148" s="9" t="s">
        <v>87</v>
      </c>
      <c r="M148" s="5"/>
      <c r="N148" s="2" t="s">
        <v>86</v>
      </c>
      <c r="O148" s="9" t="s">
        <v>87</v>
      </c>
      <c r="R148" s="2">
        <v>1</v>
      </c>
      <c r="U148" s="72">
        <v>1</v>
      </c>
      <c r="X148" s="72">
        <v>1</v>
      </c>
      <c r="Y148" s="28">
        <v>-1</v>
      </c>
    </row>
    <row r="149" spans="1:25" ht="14" hidden="1">
      <c r="A149" s="5"/>
      <c r="B149" s="2" t="s">
        <v>88</v>
      </c>
      <c r="C149" s="9" t="s">
        <v>89</v>
      </c>
      <c r="M149" s="5"/>
      <c r="N149" s="2" t="s">
        <v>88</v>
      </c>
      <c r="O149" s="9" t="s">
        <v>89</v>
      </c>
      <c r="R149" s="2">
        <v>2</v>
      </c>
      <c r="U149" s="72">
        <v>2</v>
      </c>
      <c r="X149" s="72">
        <v>2</v>
      </c>
      <c r="Y149" s="28">
        <v>-2</v>
      </c>
    </row>
    <row r="150" spans="1:25" ht="14" hidden="1">
      <c r="A150" s="5"/>
      <c r="B150" s="2" t="s">
        <v>90</v>
      </c>
      <c r="C150" s="9" t="s">
        <v>91</v>
      </c>
      <c r="M150" s="5"/>
      <c r="N150" s="2" t="s">
        <v>90</v>
      </c>
      <c r="O150" s="9" t="s">
        <v>91</v>
      </c>
      <c r="R150" s="2">
        <v>94</v>
      </c>
      <c r="U150" s="72">
        <v>94</v>
      </c>
      <c r="X150" s="72">
        <v>94</v>
      </c>
      <c r="Y150" s="28">
        <v>-94</v>
      </c>
    </row>
    <row r="151" spans="1:25" ht="14">
      <c r="A151" s="5"/>
      <c r="B151" s="2" t="s">
        <v>92</v>
      </c>
      <c r="C151" s="9" t="s">
        <v>93</v>
      </c>
      <c r="M151" s="5"/>
      <c r="N151" s="2" t="s">
        <v>92</v>
      </c>
      <c r="O151" s="9" t="s">
        <v>93</v>
      </c>
      <c r="R151" s="2">
        <v>-44</v>
      </c>
      <c r="U151" s="72">
        <v>-44</v>
      </c>
      <c r="X151" s="72">
        <v>-44</v>
      </c>
      <c r="Y151" s="28">
        <v>44</v>
      </c>
    </row>
    <row r="152" spans="1:25" ht="14" hidden="1">
      <c r="A152" s="5"/>
      <c r="B152" s="2" t="s">
        <v>46</v>
      </c>
      <c r="C152" s="9" t="s">
        <v>94</v>
      </c>
      <c r="L152" s="72">
        <v>0</v>
      </c>
      <c r="M152" s="5"/>
      <c r="N152" s="2" t="s">
        <v>46</v>
      </c>
      <c r="O152" s="9" t="s">
        <v>94</v>
      </c>
      <c r="R152" s="2">
        <v>-8</v>
      </c>
      <c r="U152" s="72">
        <v>-8</v>
      </c>
      <c r="X152" s="72">
        <v>-8</v>
      </c>
      <c r="Y152" s="28">
        <v>8</v>
      </c>
    </row>
    <row r="153" spans="1:25" ht="14" hidden="1">
      <c r="A153" s="5"/>
      <c r="B153" s="2" t="s">
        <v>95</v>
      </c>
      <c r="C153" s="9" t="s">
        <v>96</v>
      </c>
      <c r="L153" s="72">
        <v>0</v>
      </c>
      <c r="M153" s="5"/>
      <c r="N153" s="2" t="s">
        <v>95</v>
      </c>
      <c r="O153" s="9" t="s">
        <v>96</v>
      </c>
      <c r="R153" s="2">
        <v>0</v>
      </c>
      <c r="U153" s="72">
        <v>0</v>
      </c>
      <c r="X153" s="72">
        <v>0</v>
      </c>
      <c r="Y153" s="28">
        <v>0</v>
      </c>
    </row>
    <row r="154" spans="1:25" ht="14" hidden="1">
      <c r="A154" s="5"/>
      <c r="B154" s="2" t="s">
        <v>97</v>
      </c>
      <c r="C154" s="9" t="s">
        <v>98</v>
      </c>
      <c r="L154" s="72">
        <v>0</v>
      </c>
      <c r="M154" s="5"/>
      <c r="N154" s="2" t="s">
        <v>97</v>
      </c>
      <c r="O154" s="9" t="s">
        <v>98</v>
      </c>
      <c r="R154" s="2">
        <v>0</v>
      </c>
      <c r="U154" s="72">
        <v>0</v>
      </c>
      <c r="X154" s="72">
        <v>0</v>
      </c>
      <c r="Y154" s="28">
        <v>0</v>
      </c>
    </row>
    <row r="155" spans="1:25" ht="14" hidden="1">
      <c r="A155" s="5"/>
      <c r="B155" s="2" t="s">
        <v>99</v>
      </c>
      <c r="C155" s="9" t="s">
        <v>100</v>
      </c>
      <c r="L155" s="72">
        <v>0</v>
      </c>
      <c r="M155" s="5"/>
      <c r="N155" s="2" t="s">
        <v>99</v>
      </c>
      <c r="O155" s="9" t="s">
        <v>100</v>
      </c>
      <c r="R155" s="2">
        <v>-8</v>
      </c>
      <c r="U155" s="72">
        <v>-8</v>
      </c>
      <c r="X155" s="72">
        <v>-8</v>
      </c>
      <c r="Y155" s="28">
        <v>8</v>
      </c>
    </row>
    <row r="156" spans="1:25" ht="14" hidden="1">
      <c r="A156" s="5"/>
      <c r="B156" s="2" t="s">
        <v>101</v>
      </c>
      <c r="C156" s="9" t="s">
        <v>102</v>
      </c>
      <c r="L156" s="72">
        <v>0</v>
      </c>
      <c r="M156" s="5"/>
      <c r="N156" s="2" t="s">
        <v>101</v>
      </c>
      <c r="O156" s="9" t="s">
        <v>102</v>
      </c>
      <c r="R156" s="2">
        <v>-36</v>
      </c>
      <c r="U156" s="72">
        <v>-36</v>
      </c>
      <c r="X156" s="72">
        <v>-36</v>
      </c>
      <c r="Y156" s="28">
        <v>36</v>
      </c>
    </row>
    <row r="157" spans="1:25" ht="14">
      <c r="A157" s="5"/>
      <c r="B157" s="2" t="s">
        <v>116</v>
      </c>
      <c r="C157" s="9" t="s">
        <v>117</v>
      </c>
      <c r="D157" s="2">
        <v>47</v>
      </c>
      <c r="E157" s="2">
        <v>15</v>
      </c>
      <c r="F157" s="2">
        <v>42</v>
      </c>
      <c r="G157" s="2">
        <v>41</v>
      </c>
      <c r="H157" s="2">
        <v>6</v>
      </c>
      <c r="I157" s="72">
        <v>151</v>
      </c>
      <c r="J157" s="2">
        <v>63</v>
      </c>
      <c r="L157" s="72">
        <v>214</v>
      </c>
      <c r="M157" s="5"/>
      <c r="N157" s="2" t="s">
        <v>116</v>
      </c>
      <c r="O157" s="9" t="s">
        <v>117</v>
      </c>
      <c r="R157" s="2">
        <v>22</v>
      </c>
      <c r="S157" s="2">
        <v>123</v>
      </c>
      <c r="T157" s="2">
        <v>7</v>
      </c>
      <c r="U157" s="72">
        <v>152</v>
      </c>
      <c r="V157" s="2">
        <v>38</v>
      </c>
      <c r="X157" s="72">
        <v>190</v>
      </c>
      <c r="Y157" s="28">
        <v>24</v>
      </c>
    </row>
    <row r="158" spans="1:25" ht="14">
      <c r="A158" s="5"/>
      <c r="B158" s="2" t="s">
        <v>118</v>
      </c>
      <c r="C158" s="30" t="s">
        <v>119</v>
      </c>
      <c r="F158" s="2">
        <v>35</v>
      </c>
      <c r="G158" s="2">
        <v>14</v>
      </c>
      <c r="H158" s="2">
        <v>6</v>
      </c>
      <c r="I158" s="72">
        <v>55</v>
      </c>
      <c r="J158" s="2">
        <v>13</v>
      </c>
      <c r="L158" s="72">
        <v>68</v>
      </c>
      <c r="M158" s="5"/>
      <c r="N158" s="2" t="s">
        <v>118</v>
      </c>
      <c r="O158" s="30" t="s">
        <v>119</v>
      </c>
      <c r="R158" s="2">
        <v>14</v>
      </c>
      <c r="S158" s="2">
        <v>49</v>
      </c>
      <c r="T158" s="2">
        <v>7</v>
      </c>
      <c r="U158" s="72">
        <v>70</v>
      </c>
      <c r="V158" s="2">
        <v>21</v>
      </c>
      <c r="X158" s="72">
        <v>91</v>
      </c>
      <c r="Y158" s="28">
        <v>-23</v>
      </c>
    </row>
    <row r="159" spans="1:25" ht="14" outlineLevel="1">
      <c r="A159" s="5"/>
      <c r="B159" s="2" t="s">
        <v>120</v>
      </c>
      <c r="C159" s="50" t="s">
        <v>121</v>
      </c>
      <c r="D159" s="72">
        <v>47</v>
      </c>
      <c r="E159" s="72">
        <v>15</v>
      </c>
      <c r="F159" s="72"/>
      <c r="G159" s="72"/>
      <c r="H159" s="72"/>
      <c r="I159" s="72">
        <v>62</v>
      </c>
      <c r="J159" s="72">
        <v>17</v>
      </c>
      <c r="L159" s="72">
        <v>79</v>
      </c>
      <c r="M159" s="5"/>
      <c r="N159" s="2" t="s">
        <v>120</v>
      </c>
      <c r="O159" s="50" t="s">
        <v>121</v>
      </c>
      <c r="P159" s="72"/>
      <c r="Q159" s="72"/>
      <c r="R159" s="72">
        <v>7</v>
      </c>
      <c r="S159" s="72">
        <v>20</v>
      </c>
      <c r="T159" s="72">
        <v>0</v>
      </c>
      <c r="U159" s="72">
        <v>27</v>
      </c>
      <c r="V159" s="72">
        <v>17</v>
      </c>
      <c r="X159" s="72">
        <v>44</v>
      </c>
      <c r="Y159" s="28">
        <v>35</v>
      </c>
    </row>
    <row r="160" spans="1:25" ht="14" outlineLevel="1">
      <c r="A160" s="5"/>
      <c r="B160" s="2" t="s">
        <v>122</v>
      </c>
      <c r="C160" s="54" t="s">
        <v>123</v>
      </c>
      <c r="D160" s="2">
        <v>39</v>
      </c>
      <c r="E160" s="2">
        <v>15</v>
      </c>
      <c r="I160" s="72">
        <v>54</v>
      </c>
      <c r="J160" s="2">
        <v>0</v>
      </c>
      <c r="L160" s="72">
        <v>54</v>
      </c>
      <c r="M160" s="5"/>
      <c r="N160" s="2" t="s">
        <v>122</v>
      </c>
      <c r="O160" s="54" t="s">
        <v>123</v>
      </c>
      <c r="R160" s="2">
        <v>5</v>
      </c>
      <c r="S160" s="2">
        <v>13</v>
      </c>
      <c r="T160" s="2">
        <v>0</v>
      </c>
      <c r="U160" s="72">
        <v>18</v>
      </c>
      <c r="V160" s="2">
        <v>14</v>
      </c>
      <c r="X160" s="72">
        <v>32</v>
      </c>
      <c r="Y160" s="28">
        <v>22</v>
      </c>
    </row>
    <row r="161" spans="1:25" ht="14" outlineLevel="1">
      <c r="A161" s="5"/>
      <c r="B161" s="2" t="s">
        <v>124</v>
      </c>
      <c r="C161" s="54" t="s">
        <v>125</v>
      </c>
      <c r="D161" s="2">
        <v>8</v>
      </c>
      <c r="I161" s="72">
        <v>8</v>
      </c>
      <c r="J161" s="2">
        <v>36</v>
      </c>
      <c r="L161" s="72">
        <v>44</v>
      </c>
      <c r="M161" s="5"/>
      <c r="N161" s="2" t="s">
        <v>124</v>
      </c>
      <c r="O161" s="54" t="s">
        <v>125</v>
      </c>
      <c r="R161" s="2">
        <v>2</v>
      </c>
      <c r="S161" s="2">
        <v>7</v>
      </c>
      <c r="T161" s="2">
        <v>0</v>
      </c>
      <c r="U161" s="72">
        <v>9</v>
      </c>
      <c r="V161" s="2">
        <v>3</v>
      </c>
      <c r="X161" s="72">
        <v>12</v>
      </c>
      <c r="Y161" s="28">
        <v>32</v>
      </c>
    </row>
    <row r="162" spans="1:25" ht="14">
      <c r="A162" s="5"/>
      <c r="B162" s="2" t="s">
        <v>126</v>
      </c>
      <c r="C162" s="30" t="s">
        <v>127</v>
      </c>
      <c r="I162" s="72">
        <v>0</v>
      </c>
      <c r="J162" s="2">
        <v>14</v>
      </c>
      <c r="L162" s="72">
        <v>14</v>
      </c>
      <c r="M162" s="5"/>
      <c r="N162" s="2" t="s">
        <v>126</v>
      </c>
      <c r="O162" s="30" t="s">
        <v>127</v>
      </c>
      <c r="R162" s="2">
        <v>0</v>
      </c>
      <c r="S162" s="2">
        <v>3</v>
      </c>
      <c r="T162" s="2">
        <v>0</v>
      </c>
      <c r="U162" s="72">
        <v>3</v>
      </c>
      <c r="V162" s="2">
        <v>0</v>
      </c>
      <c r="X162" s="72">
        <v>3</v>
      </c>
      <c r="Y162" s="28">
        <v>11</v>
      </c>
    </row>
    <row r="163" spans="1:25" ht="14" outlineLevel="1">
      <c r="A163" s="5"/>
      <c r="B163" s="2" t="s">
        <v>128</v>
      </c>
      <c r="C163" s="50" t="s">
        <v>129</v>
      </c>
      <c r="D163" s="72"/>
      <c r="E163" s="72"/>
      <c r="F163" s="72"/>
      <c r="G163" s="72"/>
      <c r="H163" s="72"/>
      <c r="I163" s="72">
        <v>0</v>
      </c>
      <c r="J163" s="72">
        <v>0</v>
      </c>
      <c r="L163" s="72">
        <v>0</v>
      </c>
      <c r="M163" s="5"/>
      <c r="N163" s="2" t="s">
        <v>128</v>
      </c>
      <c r="O163" s="50" t="s">
        <v>129</v>
      </c>
      <c r="P163" s="72"/>
      <c r="Q163" s="72"/>
      <c r="R163" s="72">
        <v>1</v>
      </c>
      <c r="S163" s="72">
        <v>30</v>
      </c>
      <c r="T163" s="72">
        <v>0</v>
      </c>
      <c r="U163" s="72">
        <v>31</v>
      </c>
      <c r="V163" s="72">
        <v>0</v>
      </c>
      <c r="X163" s="72">
        <v>31</v>
      </c>
      <c r="Y163" s="28">
        <v>-31</v>
      </c>
    </row>
    <row r="164" spans="1:25" ht="14" outlineLevel="1">
      <c r="A164" s="5"/>
      <c r="B164" s="2" t="s">
        <v>130</v>
      </c>
      <c r="C164" s="54" t="s">
        <v>131</v>
      </c>
      <c r="D164" s="72"/>
      <c r="E164" s="72"/>
      <c r="I164" s="72">
        <v>0</v>
      </c>
      <c r="J164" s="2">
        <v>0</v>
      </c>
      <c r="L164" s="72">
        <v>0</v>
      </c>
      <c r="M164" s="5"/>
      <c r="N164" s="2" t="s">
        <v>130</v>
      </c>
      <c r="O164" s="54" t="s">
        <v>131</v>
      </c>
      <c r="R164" s="2">
        <v>0</v>
      </c>
      <c r="S164" s="2">
        <v>20</v>
      </c>
      <c r="T164" s="2">
        <v>0</v>
      </c>
      <c r="U164" s="72">
        <v>20</v>
      </c>
      <c r="V164" s="2">
        <v>0</v>
      </c>
      <c r="X164" s="72">
        <v>20</v>
      </c>
      <c r="Y164" s="28">
        <v>-20</v>
      </c>
    </row>
    <row r="165" spans="1:25" ht="14" outlineLevel="1">
      <c r="A165" s="5"/>
      <c r="B165" s="2" t="s">
        <v>132</v>
      </c>
      <c r="C165" s="54" t="s">
        <v>133</v>
      </c>
      <c r="D165" s="72"/>
      <c r="E165" s="72"/>
      <c r="I165" s="72">
        <v>0</v>
      </c>
      <c r="J165" s="2">
        <v>0</v>
      </c>
      <c r="L165" s="72">
        <v>0</v>
      </c>
      <c r="M165" s="5"/>
      <c r="N165" s="2" t="s">
        <v>132</v>
      </c>
      <c r="O165" s="54" t="s">
        <v>133</v>
      </c>
      <c r="R165" s="2">
        <v>0</v>
      </c>
      <c r="S165" s="2">
        <v>8</v>
      </c>
      <c r="T165" s="2">
        <v>0</v>
      </c>
      <c r="U165" s="72">
        <v>8</v>
      </c>
      <c r="V165" s="2">
        <v>0</v>
      </c>
      <c r="X165" s="72">
        <v>8</v>
      </c>
      <c r="Y165" s="28">
        <v>-8</v>
      </c>
    </row>
    <row r="166" spans="1:25" ht="28" outlineLevel="1">
      <c r="A166" s="5"/>
      <c r="B166" s="2" t="s">
        <v>134</v>
      </c>
      <c r="C166" s="54" t="s">
        <v>135</v>
      </c>
      <c r="D166" s="72"/>
      <c r="E166" s="72"/>
      <c r="I166" s="72">
        <v>0</v>
      </c>
      <c r="J166" s="2">
        <v>0</v>
      </c>
      <c r="L166" s="72">
        <v>0</v>
      </c>
      <c r="M166" s="5"/>
      <c r="N166" s="2" t="s">
        <v>134</v>
      </c>
      <c r="O166" s="54" t="s">
        <v>135</v>
      </c>
      <c r="R166" s="2">
        <v>1</v>
      </c>
      <c r="S166" s="2">
        <v>2</v>
      </c>
      <c r="T166" s="2">
        <v>0</v>
      </c>
      <c r="U166" s="72">
        <v>3</v>
      </c>
      <c r="V166" s="2">
        <v>0</v>
      </c>
      <c r="X166" s="72">
        <v>3</v>
      </c>
      <c r="Y166" s="28">
        <v>-3</v>
      </c>
    </row>
    <row r="167" spans="1:25" s="41" customFormat="1" ht="15" thickBot="1">
      <c r="A167" s="5"/>
      <c r="B167" s="35" t="s">
        <v>136</v>
      </c>
      <c r="C167" s="77" t="s">
        <v>137</v>
      </c>
      <c r="D167" s="35"/>
      <c r="E167" s="35"/>
      <c r="F167" s="35">
        <v>7</v>
      </c>
      <c r="G167" s="35">
        <v>27</v>
      </c>
      <c r="H167" s="35">
        <v>0</v>
      </c>
      <c r="I167" s="40">
        <v>34</v>
      </c>
      <c r="J167" s="35"/>
      <c r="K167" s="40"/>
      <c r="L167" s="40">
        <v>34</v>
      </c>
      <c r="M167" s="5"/>
      <c r="N167" s="35" t="s">
        <v>136</v>
      </c>
      <c r="O167" s="77" t="s">
        <v>137</v>
      </c>
      <c r="P167" s="35"/>
      <c r="Q167" s="35"/>
      <c r="R167" s="35">
        <v>0</v>
      </c>
      <c r="S167" s="35">
        <v>21</v>
      </c>
      <c r="T167" s="35">
        <v>0</v>
      </c>
      <c r="U167" s="40">
        <v>21</v>
      </c>
      <c r="V167" s="35"/>
      <c r="W167" s="40"/>
      <c r="X167" s="40">
        <v>21</v>
      </c>
      <c r="Y167" s="44">
        <v>13</v>
      </c>
    </row>
    <row r="168" spans="1:25" ht="15" thickTop="1">
      <c r="A168" s="5"/>
      <c r="B168" s="2" t="s">
        <v>138</v>
      </c>
      <c r="C168" s="9" t="s">
        <v>139</v>
      </c>
      <c r="D168" s="2">
        <v>254</v>
      </c>
      <c r="E168" s="2">
        <v>27</v>
      </c>
      <c r="F168" s="2">
        <v>198</v>
      </c>
      <c r="G168" s="2">
        <v>1381</v>
      </c>
      <c r="H168" s="2">
        <v>4</v>
      </c>
      <c r="I168" s="72">
        <v>1864</v>
      </c>
      <c r="L168" s="72">
        <v>1864</v>
      </c>
      <c r="M168" s="5"/>
      <c r="Y168" s="28">
        <v>-1864</v>
      </c>
    </row>
    <row r="169" spans="1:25" s="41" customFormat="1" ht="15" thickBot="1">
      <c r="A169" s="5"/>
      <c r="B169" s="35" t="s">
        <v>140</v>
      </c>
      <c r="C169" s="80" t="s">
        <v>141</v>
      </c>
      <c r="D169" s="35">
        <v>97</v>
      </c>
      <c r="E169" s="35">
        <v>15</v>
      </c>
      <c r="F169" s="35">
        <v>171</v>
      </c>
      <c r="G169" s="35">
        <v>1358</v>
      </c>
      <c r="H169" s="35">
        <v>1</v>
      </c>
      <c r="I169" s="40">
        <v>1642</v>
      </c>
      <c r="J169" s="35"/>
      <c r="K169" s="40"/>
      <c r="L169" s="40">
        <v>1642</v>
      </c>
      <c r="M169" s="5"/>
      <c r="N169" s="35"/>
      <c r="O169" s="80"/>
      <c r="P169" s="35"/>
      <c r="Q169" s="35"/>
      <c r="R169" s="35"/>
      <c r="S169" s="35"/>
      <c r="T169" s="35"/>
      <c r="U169" s="40"/>
      <c r="V169" s="35"/>
      <c r="W169" s="40"/>
      <c r="X169" s="40"/>
      <c r="Y169" s="44">
        <v>-1642</v>
      </c>
    </row>
    <row r="170" spans="1:25" s="46" customFormat="1" ht="24.75" customHeight="1" thickTop="1">
      <c r="A170" s="5"/>
      <c r="B170" s="29"/>
      <c r="C170" s="45" t="s">
        <v>150</v>
      </c>
      <c r="D170" s="45"/>
      <c r="E170" s="32"/>
      <c r="F170" s="32"/>
      <c r="G170" s="32"/>
      <c r="H170" s="32"/>
      <c r="I170" s="32"/>
      <c r="J170" s="31"/>
      <c r="K170" s="31"/>
      <c r="L170" s="32"/>
      <c r="M170" s="5"/>
      <c r="N170" s="29"/>
      <c r="O170" s="290" t="s">
        <v>150</v>
      </c>
      <c r="P170" s="290"/>
      <c r="Q170" s="31"/>
      <c r="R170" s="31"/>
      <c r="S170" s="31"/>
      <c r="T170" s="31"/>
      <c r="U170" s="32"/>
      <c r="V170" s="31"/>
      <c r="W170" s="31"/>
      <c r="X170" s="32"/>
    </row>
    <row r="171" spans="1:25" s="7" customFormat="1" ht="15" thickBot="1">
      <c r="A171" s="5"/>
      <c r="B171" s="2"/>
      <c r="C171" s="8" t="s">
        <v>1</v>
      </c>
      <c r="D171" s="2"/>
      <c r="E171" s="2"/>
      <c r="F171" s="2"/>
      <c r="G171" s="2"/>
      <c r="H171" s="2"/>
      <c r="I171" s="4"/>
      <c r="J171" s="4"/>
      <c r="K171" s="4"/>
      <c r="L171" s="4"/>
      <c r="M171" s="5"/>
      <c r="N171" s="2"/>
      <c r="O171" s="9"/>
      <c r="Q171" s="2"/>
      <c r="R171" s="2"/>
      <c r="S171" s="2"/>
      <c r="T171" s="2"/>
      <c r="U171" s="2"/>
      <c r="V171" s="2"/>
      <c r="W171" s="2"/>
      <c r="X171" s="4" t="s">
        <v>2</v>
      </c>
    </row>
    <row r="172" spans="1:25" s="17" customFormat="1" ht="14" thickTop="1">
      <c r="A172" s="10"/>
      <c r="B172" s="11"/>
      <c r="C172" s="12"/>
      <c r="D172" s="13" t="s">
        <v>3</v>
      </c>
      <c r="E172" s="13" t="s">
        <v>4</v>
      </c>
      <c r="F172" s="13" t="s">
        <v>5</v>
      </c>
      <c r="G172" s="13" t="s">
        <v>6</v>
      </c>
      <c r="H172" s="13" t="s">
        <v>7</v>
      </c>
      <c r="I172" s="14" t="s">
        <v>8</v>
      </c>
      <c r="J172" s="13" t="s">
        <v>9</v>
      </c>
      <c r="K172" s="14"/>
      <c r="L172" s="14"/>
      <c r="M172" s="10"/>
      <c r="N172" s="11"/>
      <c r="O172" s="12"/>
      <c r="P172" s="13" t="s">
        <v>3</v>
      </c>
      <c r="Q172" s="13" t="s">
        <v>4</v>
      </c>
      <c r="R172" s="13" t="s">
        <v>5</v>
      </c>
      <c r="S172" s="13" t="s">
        <v>6</v>
      </c>
      <c r="T172" s="13" t="s">
        <v>7</v>
      </c>
      <c r="U172" s="14" t="s">
        <v>8</v>
      </c>
      <c r="V172" s="13" t="s">
        <v>9</v>
      </c>
      <c r="W172" s="15"/>
      <c r="X172" s="15"/>
      <c r="Y172" s="16"/>
    </row>
    <row r="173" spans="1:25" s="61" customFormat="1" ht="61" thickBot="1">
      <c r="A173" s="5"/>
      <c r="B173" s="59" t="s">
        <v>10</v>
      </c>
      <c r="C173" s="19" t="s">
        <v>11</v>
      </c>
      <c r="D173" s="20" t="s">
        <v>12</v>
      </c>
      <c r="E173" s="20" t="s">
        <v>13</v>
      </c>
      <c r="F173" s="20" t="s">
        <v>14</v>
      </c>
      <c r="G173" s="20" t="s">
        <v>15</v>
      </c>
      <c r="H173" s="20" t="s">
        <v>16</v>
      </c>
      <c r="I173" s="21" t="s">
        <v>17</v>
      </c>
      <c r="J173" s="20" t="s">
        <v>18</v>
      </c>
      <c r="K173" s="21" t="s">
        <v>19</v>
      </c>
      <c r="L173" s="21" t="s">
        <v>20</v>
      </c>
      <c r="M173" s="5"/>
      <c r="N173" s="59" t="s">
        <v>10</v>
      </c>
      <c r="O173" s="19" t="s">
        <v>11</v>
      </c>
      <c r="P173" s="20" t="s">
        <v>12</v>
      </c>
      <c r="Q173" s="20" t="s">
        <v>13</v>
      </c>
      <c r="R173" s="20" t="s">
        <v>14</v>
      </c>
      <c r="S173" s="20" t="s">
        <v>15</v>
      </c>
      <c r="T173" s="20" t="s">
        <v>16</v>
      </c>
      <c r="U173" s="21" t="s">
        <v>17</v>
      </c>
      <c r="V173" s="20" t="s">
        <v>18</v>
      </c>
      <c r="W173" s="21" t="s">
        <v>19</v>
      </c>
      <c r="X173" s="21" t="s">
        <v>20</v>
      </c>
      <c r="Y173" s="60" t="s">
        <v>21</v>
      </c>
    </row>
    <row r="174" spans="1:25" s="62" customFormat="1" ht="14">
      <c r="A174" s="5"/>
      <c r="B174" s="24"/>
      <c r="C174" s="25"/>
      <c r="D174" s="27"/>
      <c r="E174" s="27"/>
      <c r="F174" s="27"/>
      <c r="G174" s="27"/>
      <c r="H174" s="27"/>
      <c r="I174" s="27"/>
      <c r="J174" s="26"/>
      <c r="K174" s="26"/>
      <c r="L174" s="27"/>
      <c r="M174" s="5"/>
      <c r="N174" s="24" t="s">
        <v>138</v>
      </c>
      <c r="O174" s="25" t="s">
        <v>139</v>
      </c>
      <c r="P174" s="27">
        <v>254</v>
      </c>
      <c r="Q174" s="27">
        <v>27</v>
      </c>
      <c r="R174" s="27">
        <v>198</v>
      </c>
      <c r="S174" s="27">
        <v>1381</v>
      </c>
      <c r="T174" s="27">
        <v>4</v>
      </c>
      <c r="U174" s="27">
        <v>1864</v>
      </c>
      <c r="V174" s="26"/>
      <c r="W174" s="26"/>
      <c r="X174" s="27">
        <v>1864</v>
      </c>
      <c r="Y174" s="62">
        <v>1864</v>
      </c>
    </row>
    <row r="175" spans="1:25" s="62" customFormat="1" ht="14">
      <c r="A175" s="5"/>
      <c r="B175" s="24"/>
      <c r="C175" s="42"/>
      <c r="D175" s="27"/>
      <c r="E175" s="27"/>
      <c r="F175" s="27"/>
      <c r="G175" s="27"/>
      <c r="H175" s="27"/>
      <c r="I175" s="27"/>
      <c r="J175" s="26"/>
      <c r="K175" s="26"/>
      <c r="L175" s="27"/>
      <c r="M175" s="5"/>
      <c r="N175" s="24" t="s">
        <v>140</v>
      </c>
      <c r="O175" s="42" t="s">
        <v>141</v>
      </c>
      <c r="P175" s="26">
        <v>97</v>
      </c>
      <c r="Q175" s="26">
        <v>15</v>
      </c>
      <c r="R175" s="26">
        <v>171</v>
      </c>
      <c r="S175" s="26">
        <v>1358</v>
      </c>
      <c r="T175" s="26">
        <v>1</v>
      </c>
      <c r="U175" s="27">
        <v>1642</v>
      </c>
      <c r="V175" s="26"/>
      <c r="W175" s="26"/>
      <c r="X175" s="27">
        <v>1642</v>
      </c>
      <c r="Y175" s="62">
        <v>1642</v>
      </c>
    </row>
    <row r="176" spans="1:25" s="62" customFormat="1" ht="14">
      <c r="A176" s="5"/>
      <c r="B176" s="24"/>
      <c r="C176" s="25" t="s">
        <v>151</v>
      </c>
      <c r="D176" s="27">
        <v>98</v>
      </c>
      <c r="E176" s="27">
        <v>277</v>
      </c>
      <c r="F176" s="27">
        <v>248</v>
      </c>
      <c r="G176" s="27">
        <v>582</v>
      </c>
      <c r="H176" s="27">
        <v>7</v>
      </c>
      <c r="I176" s="27">
        <v>1212</v>
      </c>
      <c r="J176" s="27">
        <v>17</v>
      </c>
      <c r="K176" s="27"/>
      <c r="L176" s="27">
        <v>1229</v>
      </c>
      <c r="M176" s="5"/>
      <c r="N176" s="24"/>
      <c r="O176" s="25" t="s">
        <v>151</v>
      </c>
      <c r="P176" s="27">
        <v>72</v>
      </c>
      <c r="Q176" s="27">
        <v>275</v>
      </c>
      <c r="R176" s="27">
        <v>367</v>
      </c>
      <c r="S176" s="27">
        <v>420</v>
      </c>
      <c r="T176" s="27">
        <v>40</v>
      </c>
      <c r="U176" s="27">
        <v>1174</v>
      </c>
      <c r="V176" s="27">
        <v>55</v>
      </c>
      <c r="W176" s="27"/>
      <c r="X176" s="27">
        <v>1229</v>
      </c>
      <c r="Y176" s="28">
        <v>0</v>
      </c>
    </row>
    <row r="177" spans="1:34" s="84" customFormat="1" ht="14">
      <c r="A177" s="82"/>
      <c r="B177" s="48" t="s">
        <v>152</v>
      </c>
      <c r="C177" s="25" t="s">
        <v>153</v>
      </c>
      <c r="D177" s="27">
        <v>24</v>
      </c>
      <c r="E177" s="27">
        <v>10</v>
      </c>
      <c r="F177" s="27">
        <v>0</v>
      </c>
      <c r="G177" s="27">
        <v>178</v>
      </c>
      <c r="H177" s="27">
        <v>0</v>
      </c>
      <c r="I177" s="27">
        <v>212</v>
      </c>
      <c r="J177" s="27">
        <v>1</v>
      </c>
      <c r="K177" s="27"/>
      <c r="L177" s="27">
        <v>213</v>
      </c>
      <c r="M177" s="82"/>
      <c r="N177" s="24" t="s">
        <v>152</v>
      </c>
      <c r="O177" s="25" t="s">
        <v>153</v>
      </c>
      <c r="P177" s="27"/>
      <c r="Q177" s="27"/>
      <c r="R177" s="27">
        <v>213</v>
      </c>
      <c r="S177" s="27"/>
      <c r="T177" s="27"/>
      <c r="U177" s="27">
        <v>213</v>
      </c>
      <c r="V177" s="27">
        <v>0</v>
      </c>
      <c r="W177" s="27"/>
      <c r="X177" s="27">
        <v>213</v>
      </c>
      <c r="Y177" s="28">
        <v>0</v>
      </c>
      <c r="Z177" s="83"/>
      <c r="AA177" s="83"/>
      <c r="AB177" s="83"/>
      <c r="AC177" s="83"/>
      <c r="AD177" s="83"/>
      <c r="AE177" s="83"/>
      <c r="AF177" s="83"/>
      <c r="AG177" s="83"/>
      <c r="AH177" s="83"/>
    </row>
    <row r="178" spans="1:34" s="86" customFormat="1" ht="14" outlineLevel="1">
      <c r="A178" s="82"/>
      <c r="B178" s="49" t="s">
        <v>154</v>
      </c>
      <c r="C178" s="34" t="s">
        <v>155</v>
      </c>
      <c r="D178" s="32" t="s">
        <v>156</v>
      </c>
      <c r="E178" s="32" t="s">
        <v>157</v>
      </c>
      <c r="F178" s="32">
        <v>0</v>
      </c>
      <c r="G178" s="32" t="s">
        <v>158</v>
      </c>
      <c r="H178" s="32">
        <v>0</v>
      </c>
      <c r="I178" s="27">
        <v>203</v>
      </c>
      <c r="J178" s="32" t="s">
        <v>159</v>
      </c>
      <c r="K178" s="27"/>
      <c r="L178" s="27">
        <v>204</v>
      </c>
      <c r="M178" s="82"/>
      <c r="N178" s="29" t="s">
        <v>154</v>
      </c>
      <c r="O178" s="34" t="s">
        <v>155</v>
      </c>
      <c r="P178" s="32"/>
      <c r="Q178" s="32"/>
      <c r="R178" s="27">
        <v>204</v>
      </c>
      <c r="S178" s="32"/>
      <c r="T178" s="32"/>
      <c r="U178" s="27">
        <v>204</v>
      </c>
      <c r="V178" s="32">
        <v>0</v>
      </c>
      <c r="W178" s="27"/>
      <c r="X178" s="27">
        <v>204</v>
      </c>
      <c r="Y178" s="28">
        <v>0</v>
      </c>
      <c r="Z178" s="85"/>
      <c r="AA178" s="85"/>
      <c r="AB178" s="85"/>
      <c r="AC178" s="85"/>
      <c r="AD178" s="85"/>
      <c r="AE178" s="85"/>
      <c r="AF178" s="85"/>
      <c r="AG178" s="85"/>
      <c r="AH178" s="85"/>
    </row>
    <row r="179" spans="1:34" s="86" customFormat="1" ht="14" outlineLevel="1">
      <c r="A179" s="82"/>
      <c r="B179" s="49" t="s">
        <v>160</v>
      </c>
      <c r="C179" s="34" t="s">
        <v>161</v>
      </c>
      <c r="D179" s="32" t="s">
        <v>162</v>
      </c>
      <c r="E179" s="32" t="s">
        <v>163</v>
      </c>
      <c r="F179" s="32">
        <v>0</v>
      </c>
      <c r="G179" s="32" t="s">
        <v>164</v>
      </c>
      <c r="H179" s="32">
        <v>0</v>
      </c>
      <c r="I179" s="27">
        <v>9</v>
      </c>
      <c r="J179" s="32"/>
      <c r="K179" s="27"/>
      <c r="L179" s="27">
        <v>9</v>
      </c>
      <c r="M179" s="82"/>
      <c r="N179" s="29" t="s">
        <v>160</v>
      </c>
      <c r="O179" s="34" t="s">
        <v>161</v>
      </c>
      <c r="P179" s="32"/>
      <c r="Q179" s="32"/>
      <c r="R179" s="27">
        <v>9</v>
      </c>
      <c r="S179" s="32"/>
      <c r="T179" s="32"/>
      <c r="U179" s="27">
        <v>9</v>
      </c>
      <c r="V179" s="32"/>
      <c r="W179" s="27"/>
      <c r="X179" s="27">
        <v>9</v>
      </c>
      <c r="Y179" s="28">
        <v>0</v>
      </c>
      <c r="Z179" s="85"/>
      <c r="AA179" s="85"/>
      <c r="AB179" s="85"/>
      <c r="AC179" s="85"/>
      <c r="AD179" s="85"/>
      <c r="AE179" s="85"/>
      <c r="AF179" s="85"/>
      <c r="AG179" s="85"/>
      <c r="AH179" s="85"/>
    </row>
    <row r="180" spans="1:34" s="84" customFormat="1" ht="14">
      <c r="A180" s="82"/>
      <c r="B180" s="48" t="s">
        <v>165</v>
      </c>
      <c r="C180" s="25" t="s">
        <v>166</v>
      </c>
      <c r="D180" s="27"/>
      <c r="E180" s="27"/>
      <c r="F180" s="27"/>
      <c r="G180" s="27">
        <v>333</v>
      </c>
      <c r="H180" s="27"/>
      <c r="I180" s="27">
        <v>333</v>
      </c>
      <c r="J180" s="27">
        <v>0</v>
      </c>
      <c r="K180" s="27"/>
      <c r="L180" s="27">
        <v>333</v>
      </c>
      <c r="M180" s="82"/>
      <c r="N180" s="24" t="s">
        <v>165</v>
      </c>
      <c r="O180" s="25" t="s">
        <v>166</v>
      </c>
      <c r="P180" s="27">
        <v>66</v>
      </c>
      <c r="Q180" s="27">
        <v>213</v>
      </c>
      <c r="R180" s="27">
        <v>50</v>
      </c>
      <c r="S180" s="27">
        <v>0</v>
      </c>
      <c r="T180" s="27">
        <v>4</v>
      </c>
      <c r="U180" s="27">
        <v>333</v>
      </c>
      <c r="V180" s="27">
        <v>0</v>
      </c>
      <c r="W180" s="27"/>
      <c r="X180" s="27">
        <v>333</v>
      </c>
      <c r="Y180" s="28">
        <v>0</v>
      </c>
      <c r="Z180" s="83"/>
      <c r="AA180" s="83"/>
      <c r="AB180" s="83"/>
      <c r="AC180" s="83"/>
      <c r="AD180" s="83"/>
      <c r="AE180" s="83"/>
      <c r="AF180" s="83"/>
      <c r="AG180" s="83"/>
      <c r="AH180" s="83"/>
    </row>
    <row r="181" spans="1:34" s="84" customFormat="1" ht="14">
      <c r="A181" s="82"/>
      <c r="B181" s="48" t="s">
        <v>167</v>
      </c>
      <c r="C181" s="25" t="s">
        <v>168</v>
      </c>
      <c r="D181" s="27"/>
      <c r="E181" s="27"/>
      <c r="F181" s="27"/>
      <c r="G181" s="27">
        <v>181</v>
      </c>
      <c r="H181" s="27"/>
      <c r="I181" s="27">
        <v>181</v>
      </c>
      <c r="J181" s="27">
        <v>0</v>
      </c>
      <c r="K181" s="27"/>
      <c r="L181" s="27">
        <v>181</v>
      </c>
      <c r="M181" s="82"/>
      <c r="N181" s="24" t="s">
        <v>167</v>
      </c>
      <c r="O181" s="25" t="s">
        <v>168</v>
      </c>
      <c r="P181" s="27">
        <v>31</v>
      </c>
      <c r="Q181" s="27">
        <v>110</v>
      </c>
      <c r="R181" s="27">
        <v>38</v>
      </c>
      <c r="S181" s="27">
        <v>0</v>
      </c>
      <c r="T181" s="27">
        <v>2</v>
      </c>
      <c r="U181" s="27">
        <v>181</v>
      </c>
      <c r="V181" s="27">
        <v>0</v>
      </c>
      <c r="W181" s="27"/>
      <c r="X181" s="27">
        <v>181</v>
      </c>
      <c r="Y181" s="28">
        <v>0</v>
      </c>
      <c r="Z181" s="83"/>
      <c r="AA181" s="83"/>
      <c r="AB181" s="83"/>
      <c r="AC181" s="83"/>
      <c r="AD181" s="83"/>
      <c r="AE181" s="83"/>
      <c r="AF181" s="83"/>
      <c r="AG181" s="83"/>
      <c r="AH181" s="83"/>
    </row>
    <row r="182" spans="1:34" s="84" customFormat="1" ht="14" outlineLevel="1">
      <c r="A182" s="82"/>
      <c r="B182" s="48" t="s">
        <v>169</v>
      </c>
      <c r="C182" s="51" t="s">
        <v>66</v>
      </c>
      <c r="D182" s="27"/>
      <c r="E182" s="27"/>
      <c r="F182" s="27"/>
      <c r="G182" s="27">
        <v>168</v>
      </c>
      <c r="H182" s="27"/>
      <c r="I182" s="27">
        <v>168</v>
      </c>
      <c r="J182" s="27">
        <v>0</v>
      </c>
      <c r="K182" s="27"/>
      <c r="L182" s="27">
        <v>168</v>
      </c>
      <c r="M182" s="82"/>
      <c r="N182" s="29" t="s">
        <v>169</v>
      </c>
      <c r="O182" s="54" t="s">
        <v>66</v>
      </c>
      <c r="P182" s="32">
        <v>27</v>
      </c>
      <c r="Q182" s="32">
        <v>104</v>
      </c>
      <c r="R182" s="32">
        <v>35</v>
      </c>
      <c r="S182" s="32">
        <v>0</v>
      </c>
      <c r="T182" s="32">
        <v>2</v>
      </c>
      <c r="U182" s="27">
        <v>168</v>
      </c>
      <c r="V182" s="32">
        <v>0</v>
      </c>
      <c r="W182" s="27"/>
      <c r="X182" s="27">
        <v>168</v>
      </c>
      <c r="Y182" s="28">
        <v>0</v>
      </c>
      <c r="Z182" s="83">
        <v>56</v>
      </c>
      <c r="AA182" s="83">
        <v>200</v>
      </c>
      <c r="AB182" s="83">
        <v>44</v>
      </c>
      <c r="AC182" s="83">
        <v>0</v>
      </c>
      <c r="AD182" s="83">
        <v>3</v>
      </c>
      <c r="AE182" s="83">
        <v>303</v>
      </c>
      <c r="AF182" s="83"/>
      <c r="AG182" s="83"/>
      <c r="AH182" s="83"/>
    </row>
    <row r="183" spans="1:34" s="84" customFormat="1" ht="14" outlineLevel="1">
      <c r="A183" s="82"/>
      <c r="B183" s="48" t="s">
        <v>170</v>
      </c>
      <c r="C183" s="51" t="s">
        <v>68</v>
      </c>
      <c r="D183" s="27"/>
      <c r="E183" s="27"/>
      <c r="F183" s="27"/>
      <c r="G183" s="27">
        <v>13</v>
      </c>
      <c r="H183" s="27"/>
      <c r="I183" s="27">
        <v>13</v>
      </c>
      <c r="J183" s="27">
        <v>0</v>
      </c>
      <c r="K183" s="27"/>
      <c r="L183" s="27">
        <v>13</v>
      </c>
      <c r="M183" s="82"/>
      <c r="N183" s="29" t="s">
        <v>170</v>
      </c>
      <c r="O183" s="54" t="s">
        <v>68</v>
      </c>
      <c r="P183" s="32">
        <v>4</v>
      </c>
      <c r="Q183" s="32">
        <v>6</v>
      </c>
      <c r="R183" s="32">
        <v>3</v>
      </c>
      <c r="S183" s="32">
        <v>0</v>
      </c>
      <c r="T183" s="32">
        <v>0</v>
      </c>
      <c r="U183" s="27">
        <v>13</v>
      </c>
      <c r="V183" s="32">
        <v>0</v>
      </c>
      <c r="W183" s="27"/>
      <c r="X183" s="27">
        <v>13</v>
      </c>
      <c r="Y183" s="28">
        <v>0</v>
      </c>
      <c r="Z183" s="83">
        <v>10</v>
      </c>
      <c r="AA183" s="83">
        <v>13</v>
      </c>
      <c r="AB183" s="83">
        <v>6</v>
      </c>
      <c r="AC183" s="83">
        <v>0</v>
      </c>
      <c r="AD183" s="83">
        <v>1</v>
      </c>
      <c r="AE183" s="83">
        <v>30</v>
      </c>
      <c r="AF183" s="83"/>
      <c r="AG183" s="83"/>
      <c r="AH183" s="83"/>
    </row>
    <row r="184" spans="1:34" s="84" customFormat="1" ht="14">
      <c r="A184" s="82"/>
      <c r="B184" s="48" t="s">
        <v>171</v>
      </c>
      <c r="C184" s="50" t="s">
        <v>172</v>
      </c>
      <c r="D184" s="27"/>
      <c r="E184" s="27"/>
      <c r="F184" s="27"/>
      <c r="G184" s="27">
        <v>19</v>
      </c>
      <c r="H184" s="27"/>
      <c r="I184" s="27">
        <v>19</v>
      </c>
      <c r="J184" s="27">
        <v>0</v>
      </c>
      <c r="K184" s="27"/>
      <c r="L184" s="27">
        <v>19</v>
      </c>
      <c r="M184" s="82"/>
      <c r="N184" s="24" t="s">
        <v>171</v>
      </c>
      <c r="O184" s="50" t="s">
        <v>173</v>
      </c>
      <c r="P184" s="27">
        <v>12</v>
      </c>
      <c r="Q184" s="27">
        <v>2</v>
      </c>
      <c r="R184" s="27">
        <v>4</v>
      </c>
      <c r="S184" s="27">
        <v>0</v>
      </c>
      <c r="T184" s="27">
        <v>1</v>
      </c>
      <c r="U184" s="27">
        <v>19</v>
      </c>
      <c r="V184" s="27">
        <v>0</v>
      </c>
      <c r="W184" s="27"/>
      <c r="X184" s="27">
        <v>19</v>
      </c>
      <c r="Y184" s="28">
        <v>0</v>
      </c>
      <c r="Z184" s="83"/>
      <c r="AA184" s="83"/>
      <c r="AB184" s="83"/>
      <c r="AC184" s="83"/>
      <c r="AD184" s="83"/>
      <c r="AE184" s="83"/>
      <c r="AF184" s="83"/>
      <c r="AG184" s="83"/>
      <c r="AH184" s="83"/>
    </row>
    <row r="185" spans="1:34" s="86" customFormat="1" ht="14" outlineLevel="1">
      <c r="A185" s="82"/>
      <c r="B185" s="48" t="s">
        <v>174</v>
      </c>
      <c r="C185" s="51" t="s">
        <v>72</v>
      </c>
      <c r="D185" s="27"/>
      <c r="E185" s="27"/>
      <c r="F185" s="27"/>
      <c r="G185" s="27">
        <v>18</v>
      </c>
      <c r="H185" s="27"/>
      <c r="I185" s="27">
        <v>18</v>
      </c>
      <c r="J185" s="27">
        <v>0</v>
      </c>
      <c r="K185" s="27"/>
      <c r="L185" s="27">
        <v>18</v>
      </c>
      <c r="M185" s="82"/>
      <c r="N185" s="29" t="s">
        <v>174</v>
      </c>
      <c r="O185" s="54" t="s">
        <v>72</v>
      </c>
      <c r="P185" s="32">
        <v>12</v>
      </c>
      <c r="Q185" s="32">
        <v>1</v>
      </c>
      <c r="R185" s="32">
        <v>4</v>
      </c>
      <c r="S185" s="32">
        <v>0</v>
      </c>
      <c r="T185" s="32">
        <v>1</v>
      </c>
      <c r="U185" s="27">
        <v>18</v>
      </c>
      <c r="V185" s="32">
        <v>0</v>
      </c>
      <c r="W185" s="27"/>
      <c r="X185" s="27">
        <v>18</v>
      </c>
      <c r="Y185" s="28">
        <v>0</v>
      </c>
      <c r="Z185" s="85"/>
      <c r="AA185" s="85"/>
      <c r="AB185" s="85"/>
      <c r="AC185" s="85"/>
      <c r="AD185" s="85"/>
      <c r="AE185" s="85"/>
      <c r="AF185" s="85"/>
      <c r="AG185" s="85"/>
      <c r="AH185" s="85"/>
    </row>
    <row r="186" spans="1:34" s="86" customFormat="1" ht="14" outlineLevel="1">
      <c r="A186" s="82"/>
      <c r="B186" s="48" t="s">
        <v>175</v>
      </c>
      <c r="C186" s="51" t="s">
        <v>74</v>
      </c>
      <c r="D186" s="27"/>
      <c r="E186" s="27"/>
      <c r="F186" s="27"/>
      <c r="G186" s="27">
        <v>1</v>
      </c>
      <c r="H186" s="27"/>
      <c r="I186" s="27">
        <v>1</v>
      </c>
      <c r="J186" s="27">
        <v>0</v>
      </c>
      <c r="K186" s="27"/>
      <c r="L186" s="27">
        <v>1</v>
      </c>
      <c r="M186" s="82"/>
      <c r="N186" s="29" t="s">
        <v>175</v>
      </c>
      <c r="O186" s="54" t="s">
        <v>74</v>
      </c>
      <c r="P186" s="32">
        <v>0</v>
      </c>
      <c r="Q186" s="32">
        <v>1</v>
      </c>
      <c r="R186" s="32">
        <v>0</v>
      </c>
      <c r="S186" s="32">
        <v>0</v>
      </c>
      <c r="T186" s="32">
        <v>0</v>
      </c>
      <c r="U186" s="27">
        <v>1</v>
      </c>
      <c r="V186" s="32">
        <v>0</v>
      </c>
      <c r="W186" s="27"/>
      <c r="X186" s="27">
        <v>1</v>
      </c>
      <c r="Y186" s="28">
        <v>0</v>
      </c>
      <c r="Z186" s="85"/>
      <c r="AA186" s="85"/>
      <c r="AB186" s="85"/>
      <c r="AC186" s="85"/>
      <c r="AD186" s="85"/>
      <c r="AE186" s="85"/>
      <c r="AF186" s="85"/>
      <c r="AG186" s="85"/>
      <c r="AH186" s="85"/>
    </row>
    <row r="187" spans="1:34" s="84" customFormat="1" ht="14">
      <c r="A187" s="82"/>
      <c r="B187" s="48" t="s">
        <v>176</v>
      </c>
      <c r="C187" s="50" t="s">
        <v>177</v>
      </c>
      <c r="D187" s="27"/>
      <c r="E187" s="27"/>
      <c r="F187" s="27"/>
      <c r="G187" s="27">
        <v>129</v>
      </c>
      <c r="H187" s="27"/>
      <c r="I187" s="27">
        <v>129</v>
      </c>
      <c r="J187" s="27">
        <v>0</v>
      </c>
      <c r="K187" s="27"/>
      <c r="L187" s="27">
        <v>129</v>
      </c>
      <c r="M187" s="82"/>
      <c r="N187" s="24" t="s">
        <v>176</v>
      </c>
      <c r="O187" s="50" t="s">
        <v>177</v>
      </c>
      <c r="P187" s="27">
        <v>25</v>
      </c>
      <c r="Q187" s="27">
        <v>94</v>
      </c>
      <c r="R187" s="27">
        <v>9</v>
      </c>
      <c r="S187" s="27">
        <v>0</v>
      </c>
      <c r="T187" s="27">
        <v>1</v>
      </c>
      <c r="U187" s="27">
        <v>129</v>
      </c>
      <c r="V187" s="27">
        <v>0</v>
      </c>
      <c r="W187" s="27"/>
      <c r="X187" s="27">
        <v>129</v>
      </c>
      <c r="Y187" s="28">
        <v>0</v>
      </c>
      <c r="Z187" s="83"/>
      <c r="AA187" s="83"/>
      <c r="AB187" s="83"/>
      <c r="AC187" s="83"/>
      <c r="AD187" s="83"/>
      <c r="AE187" s="83"/>
      <c r="AF187" s="83"/>
      <c r="AG187" s="83"/>
      <c r="AH187" s="83"/>
    </row>
    <row r="188" spans="1:34" s="86" customFormat="1" ht="14" outlineLevel="1">
      <c r="A188" s="82"/>
      <c r="B188" s="49" t="s">
        <v>178</v>
      </c>
      <c r="C188" s="54" t="s">
        <v>179</v>
      </c>
      <c r="D188" s="32"/>
      <c r="E188" s="32"/>
      <c r="F188" s="32"/>
      <c r="G188" s="27">
        <v>115</v>
      </c>
      <c r="H188" s="32"/>
      <c r="I188" s="27">
        <v>115</v>
      </c>
      <c r="J188" s="32">
        <v>0</v>
      </c>
      <c r="K188" s="27"/>
      <c r="L188" s="27">
        <v>115</v>
      </c>
      <c r="M188" s="82"/>
      <c r="N188" s="29" t="s">
        <v>178</v>
      </c>
      <c r="O188" s="54" t="s">
        <v>179</v>
      </c>
      <c r="P188" s="32">
        <v>19</v>
      </c>
      <c r="Q188" s="32">
        <v>90</v>
      </c>
      <c r="R188" s="32">
        <v>6</v>
      </c>
      <c r="S188" s="32">
        <v>0</v>
      </c>
      <c r="T188" s="32">
        <v>0</v>
      </c>
      <c r="U188" s="27">
        <v>115</v>
      </c>
      <c r="V188" s="32">
        <v>0</v>
      </c>
      <c r="W188" s="27"/>
      <c r="X188" s="27">
        <v>115</v>
      </c>
      <c r="Y188" s="28">
        <v>0</v>
      </c>
      <c r="Z188" s="85"/>
      <c r="AA188" s="85"/>
      <c r="AB188" s="85"/>
      <c r="AC188" s="85"/>
      <c r="AD188" s="85"/>
      <c r="AE188" s="85"/>
      <c r="AF188" s="85"/>
      <c r="AG188" s="85"/>
      <c r="AH188" s="85"/>
    </row>
    <row r="189" spans="1:34" s="86" customFormat="1" ht="14" outlineLevel="1">
      <c r="A189" s="82"/>
      <c r="B189" s="49" t="s">
        <v>180</v>
      </c>
      <c r="C189" s="54" t="s">
        <v>181</v>
      </c>
      <c r="D189" s="32"/>
      <c r="E189" s="32"/>
      <c r="F189" s="32"/>
      <c r="G189" s="27">
        <v>14</v>
      </c>
      <c r="H189" s="32"/>
      <c r="I189" s="27">
        <v>14</v>
      </c>
      <c r="J189" s="32">
        <v>0</v>
      </c>
      <c r="K189" s="27"/>
      <c r="L189" s="27">
        <v>14</v>
      </c>
      <c r="M189" s="82"/>
      <c r="N189" s="29" t="s">
        <v>180</v>
      </c>
      <c r="O189" s="54" t="s">
        <v>181</v>
      </c>
      <c r="P189" s="32">
        <v>6</v>
      </c>
      <c r="Q189" s="32">
        <v>4</v>
      </c>
      <c r="R189" s="32">
        <v>3</v>
      </c>
      <c r="S189" s="32">
        <v>0</v>
      </c>
      <c r="T189" s="32">
        <v>1</v>
      </c>
      <c r="U189" s="27">
        <v>14</v>
      </c>
      <c r="V189" s="32">
        <v>0</v>
      </c>
      <c r="W189" s="27"/>
      <c r="X189" s="27">
        <v>14</v>
      </c>
      <c r="Y189" s="28">
        <v>0</v>
      </c>
      <c r="Z189" s="85"/>
      <c r="AA189" s="85"/>
      <c r="AB189" s="85"/>
      <c r="AC189" s="85"/>
      <c r="AD189" s="85"/>
      <c r="AE189" s="85"/>
      <c r="AF189" s="85"/>
      <c r="AG189" s="85"/>
      <c r="AH189" s="85"/>
    </row>
    <row r="190" spans="1:34" s="90" customFormat="1">
      <c r="A190" s="87"/>
      <c r="B190" s="48" t="s">
        <v>182</v>
      </c>
      <c r="C190" s="88" t="s">
        <v>183</v>
      </c>
      <c r="D190" s="27"/>
      <c r="E190" s="27"/>
      <c r="F190" s="27"/>
      <c r="G190" s="27">
        <v>10</v>
      </c>
      <c r="H190" s="27"/>
      <c r="I190" s="27">
        <v>10</v>
      </c>
      <c r="J190" s="27">
        <v>0</v>
      </c>
      <c r="K190" s="27"/>
      <c r="L190" s="27">
        <v>10</v>
      </c>
      <c r="M190" s="87"/>
      <c r="N190" s="24" t="s">
        <v>182</v>
      </c>
      <c r="O190" s="88" t="s">
        <v>183</v>
      </c>
      <c r="P190" s="27"/>
      <c r="Q190" s="27">
        <v>10</v>
      </c>
      <c r="R190" s="27"/>
      <c r="S190" s="27"/>
      <c r="T190" s="27"/>
      <c r="U190" s="27">
        <v>10</v>
      </c>
      <c r="V190" s="27">
        <v>0</v>
      </c>
      <c r="W190" s="27"/>
      <c r="X190" s="27">
        <v>10</v>
      </c>
      <c r="Y190" s="28">
        <v>0</v>
      </c>
      <c r="Z190" s="89"/>
      <c r="AA190" s="89"/>
      <c r="AB190" s="89"/>
      <c r="AC190" s="89"/>
      <c r="AD190" s="89"/>
      <c r="AE190" s="89"/>
      <c r="AF190" s="89"/>
      <c r="AG190" s="89"/>
      <c r="AH190" s="89"/>
    </row>
    <row r="191" spans="1:34" s="86" customFormat="1" ht="14" outlineLevel="1">
      <c r="A191" s="82"/>
      <c r="B191" s="49" t="s">
        <v>184</v>
      </c>
      <c r="C191" s="54" t="s">
        <v>185</v>
      </c>
      <c r="D191" s="32"/>
      <c r="E191" s="32"/>
      <c r="F191" s="32"/>
      <c r="G191" s="27">
        <v>8</v>
      </c>
      <c r="H191" s="32"/>
      <c r="I191" s="27">
        <v>8</v>
      </c>
      <c r="J191" s="32">
        <v>0</v>
      </c>
      <c r="K191" s="27"/>
      <c r="L191" s="27">
        <v>8</v>
      </c>
      <c r="M191" s="82"/>
      <c r="N191" s="29" t="s">
        <v>184</v>
      </c>
      <c r="O191" s="54" t="s">
        <v>185</v>
      </c>
      <c r="P191" s="32"/>
      <c r="Q191" s="32">
        <v>8</v>
      </c>
      <c r="R191" s="32"/>
      <c r="S191" s="32"/>
      <c r="T191" s="32"/>
      <c r="U191" s="27">
        <v>8</v>
      </c>
      <c r="V191" s="32">
        <v>0</v>
      </c>
      <c r="W191" s="27"/>
      <c r="X191" s="27">
        <v>8</v>
      </c>
      <c r="Y191" s="28">
        <v>0</v>
      </c>
      <c r="Z191" s="85"/>
      <c r="AA191" s="85"/>
      <c r="AB191" s="85"/>
      <c r="AC191" s="85"/>
      <c r="AD191" s="85"/>
      <c r="AE191" s="85"/>
      <c r="AF191" s="85"/>
      <c r="AG191" s="85"/>
      <c r="AH191" s="85"/>
    </row>
    <row r="192" spans="1:34" s="86" customFormat="1" ht="14" outlineLevel="1">
      <c r="A192" s="82"/>
      <c r="B192" s="49" t="s">
        <v>186</v>
      </c>
      <c r="C192" s="54" t="s">
        <v>187</v>
      </c>
      <c r="D192" s="32"/>
      <c r="E192" s="32"/>
      <c r="F192" s="32"/>
      <c r="G192" s="27">
        <v>2</v>
      </c>
      <c r="H192" s="32"/>
      <c r="I192" s="27">
        <v>2</v>
      </c>
      <c r="J192" s="32">
        <v>0</v>
      </c>
      <c r="K192" s="27"/>
      <c r="L192" s="27">
        <v>2</v>
      </c>
      <c r="M192" s="82"/>
      <c r="N192" s="29" t="s">
        <v>186</v>
      </c>
      <c r="O192" s="54" t="s">
        <v>187</v>
      </c>
      <c r="P192" s="32"/>
      <c r="Q192" s="32">
        <v>2</v>
      </c>
      <c r="R192" s="32"/>
      <c r="S192" s="32"/>
      <c r="T192" s="32"/>
      <c r="U192" s="27">
        <v>2</v>
      </c>
      <c r="V192" s="32">
        <v>0</v>
      </c>
      <c r="W192" s="27"/>
      <c r="X192" s="27">
        <v>2</v>
      </c>
      <c r="Y192" s="28">
        <v>0</v>
      </c>
      <c r="Z192" s="85"/>
      <c r="AA192" s="85"/>
      <c r="AB192" s="85"/>
      <c r="AC192" s="85"/>
      <c r="AD192" s="85"/>
      <c r="AE192" s="85"/>
      <c r="AF192" s="85"/>
      <c r="AG192" s="85"/>
      <c r="AH192" s="85"/>
    </row>
    <row r="193" spans="1:34" s="86" customFormat="1" ht="14">
      <c r="A193" s="82"/>
      <c r="B193" s="29"/>
      <c r="C193" s="30" t="s">
        <v>188</v>
      </c>
      <c r="D193" s="32"/>
      <c r="E193" s="32"/>
      <c r="F193" s="32"/>
      <c r="G193" s="27">
        <v>6</v>
      </c>
      <c r="H193" s="32"/>
      <c r="I193" s="27">
        <v>6</v>
      </c>
      <c r="J193" s="32">
        <v>0</v>
      </c>
      <c r="K193" s="27"/>
      <c r="L193" s="27">
        <v>6</v>
      </c>
      <c r="M193" s="82"/>
      <c r="N193" s="29"/>
      <c r="O193" s="30" t="s">
        <v>188</v>
      </c>
      <c r="P193" s="32">
        <v>2</v>
      </c>
      <c r="Q193" s="32">
        <v>3</v>
      </c>
      <c r="R193" s="32">
        <v>1</v>
      </c>
      <c r="S193" s="32"/>
      <c r="T193" s="32"/>
      <c r="U193" s="27">
        <v>6</v>
      </c>
      <c r="V193" s="32">
        <v>0</v>
      </c>
      <c r="W193" s="27"/>
      <c r="X193" s="27">
        <v>6</v>
      </c>
      <c r="Y193" s="28">
        <v>0</v>
      </c>
      <c r="Z193" s="85"/>
      <c r="AA193" s="85"/>
      <c r="AB193" s="85"/>
      <c r="AC193" s="85"/>
      <c r="AD193" s="85"/>
      <c r="AE193" s="85"/>
      <c r="AF193" s="85"/>
      <c r="AG193" s="85"/>
      <c r="AH193" s="85"/>
    </row>
    <row r="194" spans="1:34" s="84" customFormat="1" ht="14">
      <c r="A194" s="82"/>
      <c r="B194" s="48" t="s">
        <v>189</v>
      </c>
      <c r="C194" s="25" t="s">
        <v>190</v>
      </c>
      <c r="D194" s="27">
        <v>62</v>
      </c>
      <c r="E194" s="27">
        <v>205</v>
      </c>
      <c r="F194" s="27">
        <v>112</v>
      </c>
      <c r="G194" s="27">
        <v>0</v>
      </c>
      <c r="H194" s="27">
        <v>5</v>
      </c>
      <c r="I194" s="27">
        <v>384</v>
      </c>
      <c r="J194" s="27">
        <v>0</v>
      </c>
      <c r="K194" s="27"/>
      <c r="L194" s="27">
        <v>384</v>
      </c>
      <c r="M194" s="82"/>
      <c r="N194" s="24" t="s">
        <v>189</v>
      </c>
      <c r="O194" s="25" t="s">
        <v>190</v>
      </c>
      <c r="P194" s="27"/>
      <c r="Q194" s="27"/>
      <c r="R194" s="27"/>
      <c r="S194" s="27">
        <v>384</v>
      </c>
      <c r="T194" s="27"/>
      <c r="U194" s="27">
        <v>384</v>
      </c>
      <c r="V194" s="27">
        <v>0</v>
      </c>
      <c r="W194" s="27"/>
      <c r="X194" s="27">
        <v>384</v>
      </c>
      <c r="Y194" s="28">
        <v>0</v>
      </c>
      <c r="Z194" s="83"/>
      <c r="AA194" s="83"/>
      <c r="AB194" s="83"/>
      <c r="AC194" s="83"/>
      <c r="AD194" s="83"/>
      <c r="AE194" s="83"/>
      <c r="AF194" s="83"/>
      <c r="AG194" s="83"/>
      <c r="AH194" s="83"/>
    </row>
    <row r="195" spans="1:34" s="84" customFormat="1" ht="14">
      <c r="A195" s="82"/>
      <c r="B195" s="48" t="s">
        <v>191</v>
      </c>
      <c r="C195" s="50" t="s">
        <v>192</v>
      </c>
      <c r="D195" s="27"/>
      <c r="E195" s="27"/>
      <c r="F195" s="27">
        <v>53</v>
      </c>
      <c r="G195" s="27"/>
      <c r="H195" s="27"/>
      <c r="I195" s="27">
        <v>53</v>
      </c>
      <c r="J195" s="27">
        <v>0</v>
      </c>
      <c r="K195" s="27"/>
      <c r="L195" s="27">
        <v>53</v>
      </c>
      <c r="M195" s="82"/>
      <c r="N195" s="24" t="s">
        <v>191</v>
      </c>
      <c r="O195" s="25" t="s">
        <v>192</v>
      </c>
      <c r="P195" s="27"/>
      <c r="Q195" s="27"/>
      <c r="R195" s="27"/>
      <c r="S195" s="27">
        <v>53</v>
      </c>
      <c r="T195" s="27"/>
      <c r="U195" s="27">
        <v>53</v>
      </c>
      <c r="V195" s="27">
        <v>0</v>
      </c>
      <c r="W195" s="27"/>
      <c r="X195" s="27">
        <v>53</v>
      </c>
      <c r="Y195" s="28">
        <v>0</v>
      </c>
      <c r="Z195" s="83"/>
      <c r="AA195" s="83"/>
      <c r="AB195" s="83"/>
      <c r="AC195" s="83"/>
      <c r="AD195" s="83"/>
      <c r="AE195" s="83"/>
      <c r="AF195" s="83"/>
      <c r="AG195" s="83"/>
      <c r="AH195" s="83"/>
    </row>
    <row r="196" spans="1:34" s="86" customFormat="1" ht="14" outlineLevel="1">
      <c r="A196" s="82"/>
      <c r="B196" s="53" t="s">
        <v>193</v>
      </c>
      <c r="C196" s="54" t="s">
        <v>194</v>
      </c>
      <c r="D196" s="32"/>
      <c r="E196" s="32"/>
      <c r="F196" s="32">
        <v>45</v>
      </c>
      <c r="G196" s="32"/>
      <c r="H196" s="32"/>
      <c r="I196" s="27">
        <v>45</v>
      </c>
      <c r="J196" s="32">
        <v>0</v>
      </c>
      <c r="K196" s="27"/>
      <c r="L196" s="27">
        <v>45</v>
      </c>
      <c r="M196" s="82"/>
      <c r="N196" s="29" t="s">
        <v>193</v>
      </c>
      <c r="O196" s="54" t="s">
        <v>194</v>
      </c>
      <c r="P196" s="32"/>
      <c r="Q196" s="32"/>
      <c r="R196" s="32"/>
      <c r="S196" s="32">
        <v>45</v>
      </c>
      <c r="T196" s="32"/>
      <c r="U196" s="27">
        <v>45</v>
      </c>
      <c r="V196" s="32">
        <v>0</v>
      </c>
      <c r="W196" s="27"/>
      <c r="X196" s="27">
        <v>45</v>
      </c>
      <c r="Y196" s="28">
        <v>0</v>
      </c>
      <c r="Z196" s="85"/>
      <c r="AA196" s="85"/>
      <c r="AB196" s="85"/>
      <c r="AC196" s="85"/>
      <c r="AD196" s="85"/>
      <c r="AE196" s="85"/>
      <c r="AF196" s="85"/>
      <c r="AG196" s="85"/>
      <c r="AH196" s="85"/>
    </row>
    <row r="197" spans="1:34" s="86" customFormat="1" ht="14" outlineLevel="1">
      <c r="A197" s="82"/>
      <c r="B197" s="53" t="s">
        <v>195</v>
      </c>
      <c r="C197" s="54" t="s">
        <v>196</v>
      </c>
      <c r="D197" s="32"/>
      <c r="E197" s="32"/>
      <c r="F197" s="32">
        <v>8</v>
      </c>
      <c r="G197" s="32"/>
      <c r="H197" s="32"/>
      <c r="I197" s="27">
        <v>8</v>
      </c>
      <c r="J197" s="32">
        <v>0</v>
      </c>
      <c r="K197" s="27"/>
      <c r="L197" s="27">
        <v>8</v>
      </c>
      <c r="M197" s="82"/>
      <c r="N197" s="29" t="s">
        <v>195</v>
      </c>
      <c r="O197" s="54" t="s">
        <v>196</v>
      </c>
      <c r="P197" s="32"/>
      <c r="Q197" s="32"/>
      <c r="R197" s="32"/>
      <c r="S197" s="32">
        <v>8</v>
      </c>
      <c r="T197" s="32"/>
      <c r="U197" s="27">
        <v>8</v>
      </c>
      <c r="V197" s="32">
        <v>0</v>
      </c>
      <c r="W197" s="27"/>
      <c r="X197" s="27">
        <v>8</v>
      </c>
      <c r="Y197" s="28">
        <v>0</v>
      </c>
      <c r="Z197" s="85"/>
      <c r="AA197" s="85"/>
      <c r="AB197" s="85"/>
      <c r="AC197" s="85"/>
      <c r="AD197" s="85"/>
      <c r="AE197" s="85"/>
      <c r="AF197" s="85"/>
      <c r="AG197" s="85"/>
      <c r="AH197" s="85"/>
    </row>
    <row r="198" spans="1:34" s="84" customFormat="1" ht="14">
      <c r="A198" s="82"/>
      <c r="B198" s="48" t="s">
        <v>197</v>
      </c>
      <c r="C198" s="50" t="s">
        <v>198</v>
      </c>
      <c r="D198" s="27">
        <v>62</v>
      </c>
      <c r="E198" s="27">
        <v>205</v>
      </c>
      <c r="F198" s="27">
        <v>7</v>
      </c>
      <c r="G198" s="27">
        <v>0</v>
      </c>
      <c r="H198" s="27">
        <v>5</v>
      </c>
      <c r="I198" s="27">
        <v>279</v>
      </c>
      <c r="J198" s="27">
        <v>0</v>
      </c>
      <c r="K198" s="27"/>
      <c r="L198" s="27">
        <v>279</v>
      </c>
      <c r="M198" s="82"/>
      <c r="N198" s="24" t="s">
        <v>197</v>
      </c>
      <c r="O198" s="50" t="s">
        <v>198</v>
      </c>
      <c r="P198" s="27"/>
      <c r="Q198" s="27"/>
      <c r="R198" s="27"/>
      <c r="S198" s="27">
        <v>279</v>
      </c>
      <c r="T198" s="27"/>
      <c r="U198" s="27">
        <v>279</v>
      </c>
      <c r="V198" s="27">
        <v>0</v>
      </c>
      <c r="W198" s="27"/>
      <c r="X198" s="27">
        <v>279</v>
      </c>
      <c r="Y198" s="28">
        <v>0</v>
      </c>
      <c r="Z198" s="83"/>
      <c r="AA198" s="83"/>
      <c r="AB198" s="83"/>
      <c r="AC198" s="83"/>
      <c r="AD198" s="83"/>
      <c r="AE198" s="83"/>
      <c r="AF198" s="83"/>
      <c r="AG198" s="83"/>
      <c r="AH198" s="83"/>
    </row>
    <row r="199" spans="1:34" s="86" customFormat="1" ht="14" outlineLevel="1">
      <c r="A199" s="82"/>
      <c r="B199" s="53" t="s">
        <v>199</v>
      </c>
      <c r="C199" s="54" t="s">
        <v>200</v>
      </c>
      <c r="D199" s="32">
        <v>49</v>
      </c>
      <c r="E199" s="32">
        <v>193</v>
      </c>
      <c r="F199" s="32">
        <v>5</v>
      </c>
      <c r="G199" s="32">
        <v>0</v>
      </c>
      <c r="H199" s="32">
        <v>3</v>
      </c>
      <c r="I199" s="27">
        <v>250</v>
      </c>
      <c r="J199" s="32">
        <v>0</v>
      </c>
      <c r="K199" s="27"/>
      <c r="L199" s="27">
        <v>250</v>
      </c>
      <c r="M199" s="82"/>
      <c r="N199" s="29" t="s">
        <v>199</v>
      </c>
      <c r="O199" s="54" t="s">
        <v>200</v>
      </c>
      <c r="P199" s="32"/>
      <c r="Q199" s="32"/>
      <c r="R199" s="32"/>
      <c r="S199" s="32">
        <v>250</v>
      </c>
      <c r="T199" s="32"/>
      <c r="U199" s="27">
        <v>250</v>
      </c>
      <c r="V199" s="32">
        <v>0</v>
      </c>
      <c r="W199" s="27"/>
      <c r="X199" s="27">
        <v>250</v>
      </c>
      <c r="Y199" s="28">
        <v>0</v>
      </c>
      <c r="Z199" s="85"/>
      <c r="AA199" s="85"/>
      <c r="AB199" s="85"/>
      <c r="AC199" s="85"/>
      <c r="AD199" s="85"/>
      <c r="AE199" s="85"/>
      <c r="AF199" s="85"/>
      <c r="AG199" s="85"/>
      <c r="AH199" s="85"/>
    </row>
    <row r="200" spans="1:34" s="86" customFormat="1" ht="14" outlineLevel="1">
      <c r="A200" s="82"/>
      <c r="B200" s="53" t="s">
        <v>201</v>
      </c>
      <c r="C200" s="54" t="s">
        <v>202</v>
      </c>
      <c r="D200" s="32">
        <v>13</v>
      </c>
      <c r="E200" s="32">
        <v>12</v>
      </c>
      <c r="F200" s="32">
        <v>2</v>
      </c>
      <c r="G200" s="32">
        <v>0</v>
      </c>
      <c r="H200" s="32">
        <v>2</v>
      </c>
      <c r="I200" s="27">
        <v>29</v>
      </c>
      <c r="J200" s="32">
        <v>0</v>
      </c>
      <c r="K200" s="27"/>
      <c r="L200" s="27">
        <v>29</v>
      </c>
      <c r="M200" s="82"/>
      <c r="N200" s="29" t="s">
        <v>201</v>
      </c>
      <c r="O200" s="54" t="s">
        <v>202</v>
      </c>
      <c r="P200" s="32"/>
      <c r="Q200" s="32"/>
      <c r="R200" s="32"/>
      <c r="S200" s="32">
        <v>29</v>
      </c>
      <c r="T200" s="32"/>
      <c r="U200" s="27">
        <v>29</v>
      </c>
      <c r="V200" s="32">
        <v>0</v>
      </c>
      <c r="W200" s="27"/>
      <c r="X200" s="27">
        <v>29</v>
      </c>
      <c r="Y200" s="28">
        <v>0</v>
      </c>
      <c r="Z200" s="85"/>
      <c r="AA200" s="85"/>
      <c r="AB200" s="85"/>
      <c r="AC200" s="85"/>
      <c r="AD200" s="85"/>
      <c r="AE200" s="85"/>
      <c r="AF200" s="85"/>
      <c r="AG200" s="85"/>
      <c r="AH200" s="85"/>
    </row>
    <row r="201" spans="1:34" s="86" customFormat="1" ht="14">
      <c r="A201" s="82"/>
      <c r="B201" s="49" t="s">
        <v>203</v>
      </c>
      <c r="C201" s="30" t="s">
        <v>204</v>
      </c>
      <c r="D201" s="32"/>
      <c r="E201" s="32"/>
      <c r="F201" s="32" t="s">
        <v>205</v>
      </c>
      <c r="G201" s="32"/>
      <c r="H201" s="32"/>
      <c r="I201" s="27">
        <v>52</v>
      </c>
      <c r="J201" s="32"/>
      <c r="K201" s="27"/>
      <c r="L201" s="27">
        <v>52</v>
      </c>
      <c r="M201" s="82"/>
      <c r="N201" s="29" t="s">
        <v>203</v>
      </c>
      <c r="O201" s="30" t="s">
        <v>204</v>
      </c>
      <c r="P201" s="32"/>
      <c r="Q201" s="32"/>
      <c r="R201" s="32"/>
      <c r="S201" s="27">
        <v>52</v>
      </c>
      <c r="T201" s="32"/>
      <c r="U201" s="27">
        <v>52</v>
      </c>
      <c r="V201" s="32"/>
      <c r="W201" s="27"/>
      <c r="X201" s="27">
        <v>52</v>
      </c>
      <c r="Y201" s="28">
        <v>0</v>
      </c>
      <c r="Z201" s="85"/>
      <c r="AA201" s="85"/>
      <c r="AB201" s="85"/>
      <c r="AC201" s="85"/>
      <c r="AD201" s="85"/>
      <c r="AE201" s="85"/>
      <c r="AF201" s="85"/>
      <c r="AG201" s="85"/>
      <c r="AH201" s="85"/>
    </row>
    <row r="202" spans="1:34" s="84" customFormat="1" ht="14">
      <c r="A202" s="82"/>
      <c r="B202" s="48" t="s">
        <v>206</v>
      </c>
      <c r="C202" s="91" t="s">
        <v>207</v>
      </c>
      <c r="D202" s="27">
        <v>12</v>
      </c>
      <c r="E202" s="27">
        <v>62</v>
      </c>
      <c r="F202" s="27">
        <v>136</v>
      </c>
      <c r="G202" s="27">
        <v>71</v>
      </c>
      <c r="H202" s="27">
        <v>2</v>
      </c>
      <c r="I202" s="27">
        <v>283</v>
      </c>
      <c r="J202" s="27">
        <v>16</v>
      </c>
      <c r="K202" s="27"/>
      <c r="L202" s="27">
        <v>299</v>
      </c>
      <c r="M202" s="82"/>
      <c r="N202" s="24" t="s">
        <v>206</v>
      </c>
      <c r="O202" s="91" t="s">
        <v>207</v>
      </c>
      <c r="P202" s="27">
        <v>6</v>
      </c>
      <c r="Q202" s="27">
        <v>62</v>
      </c>
      <c r="R202" s="27">
        <v>104</v>
      </c>
      <c r="S202" s="27">
        <v>36</v>
      </c>
      <c r="T202" s="27">
        <v>36</v>
      </c>
      <c r="U202" s="27">
        <v>244</v>
      </c>
      <c r="V202" s="27">
        <v>55</v>
      </c>
      <c r="W202" s="27"/>
      <c r="X202" s="27">
        <v>299</v>
      </c>
      <c r="Y202" s="28">
        <v>0</v>
      </c>
      <c r="Z202" s="83"/>
      <c r="AA202" s="83"/>
      <c r="AB202" s="83"/>
      <c r="AC202" s="83"/>
      <c r="AD202" s="83"/>
      <c r="AE202" s="83"/>
      <c r="AF202" s="83"/>
      <c r="AG202" s="83"/>
      <c r="AH202" s="83"/>
    </row>
    <row r="203" spans="1:34" s="84" customFormat="1" ht="14" outlineLevel="1">
      <c r="A203" s="82"/>
      <c r="B203" s="48" t="s">
        <v>208</v>
      </c>
      <c r="C203" s="92" t="s">
        <v>209</v>
      </c>
      <c r="D203" s="27">
        <v>8</v>
      </c>
      <c r="E203" s="27">
        <v>13</v>
      </c>
      <c r="F203" s="27">
        <v>4</v>
      </c>
      <c r="G203" s="27">
        <v>31</v>
      </c>
      <c r="H203" s="27">
        <v>0</v>
      </c>
      <c r="I203" s="27">
        <v>56</v>
      </c>
      <c r="J203" s="27" t="s">
        <v>164</v>
      </c>
      <c r="K203" s="27"/>
      <c r="L203" s="27">
        <v>58</v>
      </c>
      <c r="M203" s="82"/>
      <c r="N203" s="24" t="s">
        <v>208</v>
      </c>
      <c r="O203" s="92" t="s">
        <v>209</v>
      </c>
      <c r="P203" s="27"/>
      <c r="Q203" s="27">
        <v>47</v>
      </c>
      <c r="R203" s="27"/>
      <c r="S203" s="27"/>
      <c r="T203" s="27"/>
      <c r="U203" s="27">
        <v>47</v>
      </c>
      <c r="V203" s="27">
        <v>11</v>
      </c>
      <c r="W203" s="27"/>
      <c r="X203" s="27">
        <v>58</v>
      </c>
      <c r="Y203" s="28">
        <v>0</v>
      </c>
      <c r="Z203" s="83"/>
      <c r="AA203" s="83"/>
      <c r="AB203" s="83"/>
      <c r="AC203" s="83"/>
      <c r="AD203" s="83"/>
      <c r="AE203" s="83"/>
      <c r="AF203" s="83"/>
      <c r="AG203" s="83"/>
      <c r="AH203" s="83"/>
    </row>
    <row r="204" spans="1:34" s="86" customFormat="1" ht="14" outlineLevel="2">
      <c r="A204" s="82"/>
      <c r="B204" s="49" t="s">
        <v>210</v>
      </c>
      <c r="C204" s="93" t="s">
        <v>211</v>
      </c>
      <c r="D204" s="32">
        <v>8</v>
      </c>
      <c r="E204" s="32">
        <v>0</v>
      </c>
      <c r="F204" s="32">
        <v>4</v>
      </c>
      <c r="G204" s="32">
        <v>31</v>
      </c>
      <c r="H204" s="32">
        <v>0</v>
      </c>
      <c r="I204" s="27">
        <v>43</v>
      </c>
      <c r="J204" s="32">
        <v>1</v>
      </c>
      <c r="K204" s="27"/>
      <c r="L204" s="27">
        <v>44</v>
      </c>
      <c r="M204" s="82"/>
      <c r="N204" s="29" t="s">
        <v>210</v>
      </c>
      <c r="O204" s="93" t="s">
        <v>211</v>
      </c>
      <c r="P204" s="32"/>
      <c r="Q204" s="32">
        <v>44</v>
      </c>
      <c r="R204" s="32"/>
      <c r="S204" s="32"/>
      <c r="T204" s="32"/>
      <c r="U204" s="27">
        <v>44</v>
      </c>
      <c r="V204" s="32"/>
      <c r="W204" s="27"/>
      <c r="X204" s="27">
        <v>44</v>
      </c>
      <c r="Y204" s="28">
        <v>0</v>
      </c>
      <c r="Z204" s="85"/>
      <c r="AA204" s="85"/>
      <c r="AB204" s="85"/>
      <c r="AC204" s="85"/>
      <c r="AD204" s="85"/>
      <c r="AE204" s="85"/>
      <c r="AF204" s="85"/>
      <c r="AG204" s="85"/>
      <c r="AH204" s="85"/>
    </row>
    <row r="205" spans="1:34" s="86" customFormat="1" ht="14" outlineLevel="2">
      <c r="A205" s="82"/>
      <c r="B205" s="49" t="s">
        <v>212</v>
      </c>
      <c r="C205" s="93" t="s">
        <v>213</v>
      </c>
      <c r="D205" s="32"/>
      <c r="E205" s="32">
        <v>13</v>
      </c>
      <c r="F205" s="32"/>
      <c r="G205" s="32"/>
      <c r="H205" s="32"/>
      <c r="I205" s="27">
        <v>13</v>
      </c>
      <c r="J205" s="32">
        <v>1</v>
      </c>
      <c r="K205" s="27"/>
      <c r="L205" s="27">
        <v>14</v>
      </c>
      <c r="M205" s="82"/>
      <c r="N205" s="29" t="s">
        <v>212</v>
      </c>
      <c r="O205" s="93" t="s">
        <v>213</v>
      </c>
      <c r="P205" s="32"/>
      <c r="Q205" s="32">
        <v>3</v>
      </c>
      <c r="R205" s="32"/>
      <c r="S205" s="32"/>
      <c r="T205" s="32"/>
      <c r="U205" s="27">
        <v>3</v>
      </c>
      <c r="V205" s="32">
        <v>11</v>
      </c>
      <c r="W205" s="27"/>
      <c r="X205" s="27">
        <v>14</v>
      </c>
      <c r="Y205" s="28">
        <v>0</v>
      </c>
      <c r="Z205" s="85"/>
      <c r="AA205" s="85"/>
      <c r="AB205" s="85"/>
      <c r="AC205" s="85"/>
      <c r="AD205" s="85"/>
      <c r="AE205" s="85"/>
      <c r="AF205" s="85"/>
      <c r="AG205" s="85"/>
      <c r="AH205" s="85"/>
    </row>
    <row r="206" spans="1:34" s="84" customFormat="1" ht="14" outlineLevel="1">
      <c r="A206" s="82"/>
      <c r="B206" s="48" t="s">
        <v>214</v>
      </c>
      <c r="C206" s="92" t="s">
        <v>215</v>
      </c>
      <c r="D206" s="27"/>
      <c r="E206" s="27">
        <v>48</v>
      </c>
      <c r="F206" s="27"/>
      <c r="G206" s="27"/>
      <c r="H206" s="27"/>
      <c r="I206" s="27">
        <v>48</v>
      </c>
      <c r="J206" s="27">
        <v>12</v>
      </c>
      <c r="K206" s="27"/>
      <c r="L206" s="27">
        <v>60</v>
      </c>
      <c r="M206" s="82"/>
      <c r="N206" s="24" t="s">
        <v>214</v>
      </c>
      <c r="O206" s="92" t="s">
        <v>215</v>
      </c>
      <c r="P206" s="27">
        <v>6</v>
      </c>
      <c r="Q206" s="27">
        <v>15</v>
      </c>
      <c r="R206" s="27">
        <v>1</v>
      </c>
      <c r="S206" s="27">
        <v>35</v>
      </c>
      <c r="T206" s="27">
        <v>0</v>
      </c>
      <c r="U206" s="27">
        <v>57</v>
      </c>
      <c r="V206" s="27">
        <v>3</v>
      </c>
      <c r="W206" s="27"/>
      <c r="X206" s="27">
        <v>60</v>
      </c>
      <c r="Y206" s="28">
        <v>0</v>
      </c>
      <c r="Z206" s="83"/>
      <c r="AA206" s="83"/>
      <c r="AB206" s="83"/>
      <c r="AC206" s="83"/>
      <c r="AD206" s="83"/>
      <c r="AE206" s="83"/>
      <c r="AF206" s="83"/>
      <c r="AG206" s="83"/>
      <c r="AH206" s="83"/>
    </row>
    <row r="207" spans="1:34" s="86" customFormat="1" ht="14" outlineLevel="2">
      <c r="A207" s="82"/>
      <c r="B207" s="49" t="s">
        <v>216</v>
      </c>
      <c r="C207" s="93" t="s">
        <v>217</v>
      </c>
      <c r="D207" s="32"/>
      <c r="E207" s="32">
        <v>45</v>
      </c>
      <c r="F207" s="32"/>
      <c r="G207" s="32"/>
      <c r="H207" s="32"/>
      <c r="I207" s="27">
        <v>45</v>
      </c>
      <c r="J207" s="32">
        <v>0</v>
      </c>
      <c r="K207" s="27"/>
      <c r="L207" s="27">
        <v>45</v>
      </c>
      <c r="M207" s="82"/>
      <c r="N207" s="29" t="s">
        <v>216</v>
      </c>
      <c r="O207" s="93" t="s">
        <v>217</v>
      </c>
      <c r="P207" s="32">
        <v>6</v>
      </c>
      <c r="Q207" s="32"/>
      <c r="R207" s="32">
        <v>1</v>
      </c>
      <c r="S207" s="32">
        <v>35</v>
      </c>
      <c r="T207" s="32"/>
      <c r="U207" s="27">
        <v>42</v>
      </c>
      <c r="V207" s="32">
        <v>3</v>
      </c>
      <c r="W207" s="27"/>
      <c r="X207" s="27">
        <v>45</v>
      </c>
      <c r="Y207" s="28">
        <v>0</v>
      </c>
      <c r="Z207" s="85"/>
      <c r="AA207" s="85"/>
      <c r="AB207" s="85"/>
      <c r="AC207" s="85"/>
      <c r="AD207" s="85"/>
      <c r="AE207" s="85"/>
      <c r="AF207" s="85"/>
      <c r="AG207" s="85"/>
      <c r="AH207" s="85"/>
    </row>
    <row r="208" spans="1:34" s="86" customFormat="1" ht="14" outlineLevel="2">
      <c r="A208" s="82"/>
      <c r="B208" s="49" t="s">
        <v>218</v>
      </c>
      <c r="C208" s="93" t="s">
        <v>219</v>
      </c>
      <c r="D208" s="32"/>
      <c r="E208" s="32">
        <v>3</v>
      </c>
      <c r="F208" s="32"/>
      <c r="G208" s="32"/>
      <c r="H208" s="32"/>
      <c r="I208" s="27">
        <v>3</v>
      </c>
      <c r="J208" s="32">
        <v>12</v>
      </c>
      <c r="K208" s="27"/>
      <c r="L208" s="27">
        <v>15</v>
      </c>
      <c r="M208" s="82"/>
      <c r="N208" s="29" t="s">
        <v>218</v>
      </c>
      <c r="O208" s="93" t="s">
        <v>219</v>
      </c>
      <c r="P208" s="32"/>
      <c r="Q208" s="32">
        <v>15</v>
      </c>
      <c r="R208" s="32"/>
      <c r="S208" s="32"/>
      <c r="T208" s="32"/>
      <c r="U208" s="27">
        <v>15</v>
      </c>
      <c r="V208" s="32">
        <v>0</v>
      </c>
      <c r="W208" s="27"/>
      <c r="X208" s="27">
        <v>15</v>
      </c>
      <c r="Y208" s="28">
        <v>0</v>
      </c>
      <c r="Z208" s="85"/>
      <c r="AA208" s="85"/>
      <c r="AB208" s="85"/>
      <c r="AC208" s="85"/>
      <c r="AD208" s="85"/>
      <c r="AE208" s="85"/>
      <c r="AF208" s="85"/>
      <c r="AG208" s="85"/>
      <c r="AH208" s="85"/>
    </row>
    <row r="209" spans="1:34" s="86" customFormat="1" ht="14" outlineLevel="1">
      <c r="A209" s="82"/>
      <c r="B209" s="49" t="s">
        <v>220</v>
      </c>
      <c r="C209" s="94" t="s">
        <v>221</v>
      </c>
      <c r="D209" s="32"/>
      <c r="E209" s="32"/>
      <c r="F209" s="32" t="s">
        <v>222</v>
      </c>
      <c r="G209" s="32"/>
      <c r="H209" s="32"/>
      <c r="I209" s="27">
        <v>96</v>
      </c>
      <c r="J209" s="32">
        <v>0</v>
      </c>
      <c r="K209" s="27"/>
      <c r="L209" s="27">
        <v>96</v>
      </c>
      <c r="M209" s="82"/>
      <c r="N209" s="29" t="s">
        <v>220</v>
      </c>
      <c r="O209" s="94" t="s">
        <v>221</v>
      </c>
      <c r="P209" s="32"/>
      <c r="Q209" s="32"/>
      <c r="R209" s="32">
        <v>96</v>
      </c>
      <c r="S209" s="32"/>
      <c r="T209" s="32"/>
      <c r="U209" s="27">
        <v>96</v>
      </c>
      <c r="V209" s="32">
        <v>0</v>
      </c>
      <c r="W209" s="27"/>
      <c r="X209" s="27">
        <v>96</v>
      </c>
      <c r="Y209" s="28">
        <v>0</v>
      </c>
      <c r="Z209" s="85"/>
      <c r="AA209" s="85"/>
      <c r="AB209" s="85"/>
      <c r="AC209" s="85"/>
      <c r="AD209" s="85"/>
      <c r="AE209" s="85"/>
      <c r="AF209" s="85"/>
      <c r="AG209" s="85"/>
      <c r="AH209" s="85"/>
    </row>
    <row r="210" spans="1:34" s="86" customFormat="1" ht="14" outlineLevel="1">
      <c r="A210" s="82"/>
      <c r="B210" s="49" t="s">
        <v>223</v>
      </c>
      <c r="C210" s="94" t="s">
        <v>224</v>
      </c>
      <c r="D210" s="32"/>
      <c r="E210" s="32"/>
      <c r="F210" s="32" t="s">
        <v>225</v>
      </c>
      <c r="G210" s="32"/>
      <c r="H210" s="32"/>
      <c r="I210" s="27">
        <v>31</v>
      </c>
      <c r="J210" s="32">
        <v>1</v>
      </c>
      <c r="K210" s="27"/>
      <c r="L210" s="27">
        <v>32</v>
      </c>
      <c r="M210" s="82"/>
      <c r="N210" s="29" t="s">
        <v>223</v>
      </c>
      <c r="O210" s="94" t="s">
        <v>224</v>
      </c>
      <c r="P210" s="32"/>
      <c r="Q210" s="32"/>
      <c r="R210" s="32">
        <v>1</v>
      </c>
      <c r="S210" s="32"/>
      <c r="T210" s="32"/>
      <c r="U210" s="27">
        <v>1</v>
      </c>
      <c r="V210" s="32" t="s">
        <v>225</v>
      </c>
      <c r="W210" s="27"/>
      <c r="X210" s="27">
        <v>32</v>
      </c>
      <c r="Y210" s="28">
        <v>0</v>
      </c>
      <c r="Z210" s="85"/>
      <c r="AA210" s="85"/>
      <c r="AB210" s="85"/>
      <c r="AC210" s="85"/>
      <c r="AD210" s="85"/>
      <c r="AE210" s="85"/>
      <c r="AF210" s="85"/>
      <c r="AG210" s="85"/>
      <c r="AH210" s="85"/>
    </row>
    <row r="211" spans="1:34" s="84" customFormat="1" ht="14" outlineLevel="1">
      <c r="A211" s="82"/>
      <c r="B211" s="48" t="s">
        <v>226</v>
      </c>
      <c r="C211" s="92" t="s">
        <v>227</v>
      </c>
      <c r="D211" s="27">
        <v>4</v>
      </c>
      <c r="E211" s="27">
        <v>1</v>
      </c>
      <c r="F211" s="27">
        <v>5</v>
      </c>
      <c r="G211" s="27">
        <v>40</v>
      </c>
      <c r="H211" s="27">
        <v>2</v>
      </c>
      <c r="I211" s="27">
        <v>52</v>
      </c>
      <c r="J211" s="27">
        <v>1</v>
      </c>
      <c r="K211" s="27"/>
      <c r="L211" s="27">
        <v>53</v>
      </c>
      <c r="M211" s="82"/>
      <c r="N211" s="24" t="s">
        <v>226</v>
      </c>
      <c r="O211" s="92" t="s">
        <v>227</v>
      </c>
      <c r="P211" s="27">
        <v>0</v>
      </c>
      <c r="Q211" s="27">
        <v>0</v>
      </c>
      <c r="R211" s="27">
        <v>6</v>
      </c>
      <c r="S211" s="27">
        <v>1</v>
      </c>
      <c r="T211" s="27">
        <v>36</v>
      </c>
      <c r="U211" s="27">
        <v>43</v>
      </c>
      <c r="V211" s="27">
        <v>10</v>
      </c>
      <c r="W211" s="27"/>
      <c r="X211" s="27">
        <v>53</v>
      </c>
      <c r="Y211" s="28">
        <v>0</v>
      </c>
      <c r="Z211" s="83"/>
      <c r="AA211" s="83"/>
      <c r="AB211" s="83"/>
      <c r="AC211" s="83"/>
      <c r="AD211" s="83"/>
      <c r="AE211" s="83"/>
      <c r="AF211" s="83"/>
      <c r="AG211" s="83"/>
      <c r="AH211" s="83"/>
    </row>
    <row r="212" spans="1:34" s="86" customFormat="1" ht="14" outlineLevel="2">
      <c r="A212" s="82"/>
      <c r="B212" s="49" t="s">
        <v>228</v>
      </c>
      <c r="C212" s="93" t="s">
        <v>229</v>
      </c>
      <c r="D212" s="32">
        <v>1</v>
      </c>
      <c r="E212" s="32">
        <v>1</v>
      </c>
      <c r="F212" s="32">
        <v>5</v>
      </c>
      <c r="G212" s="32">
        <v>29</v>
      </c>
      <c r="H212" s="32">
        <v>0</v>
      </c>
      <c r="I212" s="27">
        <v>36</v>
      </c>
      <c r="J212" s="32">
        <v>0</v>
      </c>
      <c r="K212" s="27"/>
      <c r="L212" s="27">
        <v>36</v>
      </c>
      <c r="M212" s="82"/>
      <c r="N212" s="29" t="s">
        <v>228</v>
      </c>
      <c r="O212" s="93" t="s">
        <v>229</v>
      </c>
      <c r="P212" s="32"/>
      <c r="Q212" s="32"/>
      <c r="R212" s="32"/>
      <c r="S212" s="32"/>
      <c r="T212" s="32">
        <v>36</v>
      </c>
      <c r="U212" s="27">
        <v>36</v>
      </c>
      <c r="V212" s="32"/>
      <c r="W212" s="27"/>
      <c r="X212" s="27">
        <v>36</v>
      </c>
      <c r="Y212" s="28">
        <v>0</v>
      </c>
      <c r="Z212" s="85"/>
      <c r="AA212" s="85"/>
      <c r="AB212" s="85"/>
      <c r="AC212" s="85"/>
      <c r="AD212" s="85"/>
      <c r="AE212" s="85"/>
      <c r="AF212" s="85"/>
      <c r="AG212" s="85"/>
      <c r="AH212" s="85"/>
    </row>
    <row r="213" spans="1:34" s="86" customFormat="1" ht="28" outlineLevel="2">
      <c r="A213" s="82"/>
      <c r="B213" s="49" t="s">
        <v>230</v>
      </c>
      <c r="C213" s="93" t="s">
        <v>231</v>
      </c>
      <c r="D213" s="32"/>
      <c r="E213" s="32"/>
      <c r="F213" s="32"/>
      <c r="G213" s="32">
        <v>7</v>
      </c>
      <c r="H213" s="32"/>
      <c r="I213" s="27">
        <v>7</v>
      </c>
      <c r="J213" s="32">
        <v>1</v>
      </c>
      <c r="K213" s="27"/>
      <c r="L213" s="27">
        <v>8</v>
      </c>
      <c r="M213" s="82"/>
      <c r="N213" s="29" t="s">
        <v>230</v>
      </c>
      <c r="O213" s="93" t="s">
        <v>231</v>
      </c>
      <c r="P213" s="32"/>
      <c r="Q213" s="32"/>
      <c r="R213" s="32"/>
      <c r="S213" s="32">
        <v>1</v>
      </c>
      <c r="T213" s="32"/>
      <c r="U213" s="27">
        <v>1</v>
      </c>
      <c r="V213" s="32">
        <v>7</v>
      </c>
      <c r="W213" s="27"/>
      <c r="X213" s="27">
        <v>8</v>
      </c>
      <c r="Y213" s="28">
        <v>0</v>
      </c>
      <c r="Z213" s="85"/>
      <c r="AA213" s="85"/>
      <c r="AB213" s="85"/>
      <c r="AC213" s="85"/>
      <c r="AD213" s="85"/>
      <c r="AE213" s="85"/>
      <c r="AF213" s="85"/>
      <c r="AG213" s="85"/>
      <c r="AH213" s="85"/>
    </row>
    <row r="214" spans="1:34" s="86" customFormat="1" ht="15" outlineLevel="2" thickBot="1">
      <c r="A214" s="82"/>
      <c r="B214" s="49" t="s">
        <v>232</v>
      </c>
      <c r="C214" s="93" t="s">
        <v>233</v>
      </c>
      <c r="D214" s="32">
        <v>3</v>
      </c>
      <c r="E214" s="32">
        <v>0</v>
      </c>
      <c r="F214" s="32">
        <v>0</v>
      </c>
      <c r="G214" s="32">
        <v>4</v>
      </c>
      <c r="H214" s="32">
        <v>2</v>
      </c>
      <c r="I214" s="27">
        <v>9</v>
      </c>
      <c r="J214" s="32">
        <v>0</v>
      </c>
      <c r="K214" s="27"/>
      <c r="L214" s="27">
        <v>9</v>
      </c>
      <c r="M214" s="82"/>
      <c r="N214" s="29" t="s">
        <v>232</v>
      </c>
      <c r="O214" s="93" t="s">
        <v>233</v>
      </c>
      <c r="P214" s="32"/>
      <c r="Q214" s="32"/>
      <c r="R214" s="32">
        <v>6</v>
      </c>
      <c r="S214" s="32"/>
      <c r="T214" s="32"/>
      <c r="U214" s="27">
        <v>6</v>
      </c>
      <c r="V214" s="32">
        <v>3</v>
      </c>
      <c r="W214" s="27"/>
      <c r="X214" s="27">
        <v>9</v>
      </c>
      <c r="Y214" s="28">
        <v>0</v>
      </c>
      <c r="Z214" s="85"/>
      <c r="AA214" s="85"/>
      <c r="AB214" s="85"/>
      <c r="AC214" s="85"/>
      <c r="AD214" s="85"/>
      <c r="AE214" s="85"/>
      <c r="AF214" s="85"/>
      <c r="AG214" s="85"/>
      <c r="AH214" s="85"/>
    </row>
    <row r="215" spans="1:34" s="58" customFormat="1" ht="15" thickTop="1">
      <c r="A215" s="5"/>
      <c r="B215" s="95" t="s">
        <v>234</v>
      </c>
      <c r="C215" s="55" t="s">
        <v>235</v>
      </c>
      <c r="D215" s="56">
        <v>228</v>
      </c>
      <c r="E215" s="56">
        <v>25</v>
      </c>
      <c r="F215" s="56">
        <v>317</v>
      </c>
      <c r="G215" s="56">
        <v>1219</v>
      </c>
      <c r="H215" s="56">
        <v>37</v>
      </c>
      <c r="I215" s="56">
        <v>1826</v>
      </c>
      <c r="J215" s="57"/>
      <c r="K215" s="57"/>
      <c r="L215" s="56">
        <v>1826</v>
      </c>
      <c r="M215" s="5"/>
      <c r="N215" s="95"/>
      <c r="O215" s="55"/>
      <c r="P215" s="56"/>
      <c r="Q215" s="56"/>
      <c r="R215" s="56"/>
      <c r="S215" s="56"/>
      <c r="T215" s="56"/>
      <c r="U215" s="56"/>
      <c r="V215" s="57"/>
      <c r="W215" s="57"/>
      <c r="X215" s="56"/>
      <c r="Y215" s="58">
        <v>-1826</v>
      </c>
    </row>
    <row r="216" spans="1:34" s="44" customFormat="1" ht="15" thickBot="1">
      <c r="A216" s="5"/>
      <c r="B216" s="40" t="s">
        <v>236</v>
      </c>
      <c r="C216" s="43" t="s">
        <v>237</v>
      </c>
      <c r="D216" s="38">
        <v>71</v>
      </c>
      <c r="E216" s="38">
        <v>13</v>
      </c>
      <c r="F216" s="38">
        <v>290</v>
      </c>
      <c r="G216" s="38">
        <v>1196</v>
      </c>
      <c r="H216" s="38">
        <v>34</v>
      </c>
      <c r="I216" s="38">
        <v>1604</v>
      </c>
      <c r="J216" s="39"/>
      <c r="K216" s="39"/>
      <c r="L216" s="38">
        <v>1604</v>
      </c>
      <c r="M216" s="5"/>
      <c r="N216" s="40"/>
      <c r="O216" s="43"/>
      <c r="P216" s="38"/>
      <c r="Q216" s="38"/>
      <c r="R216" s="38"/>
      <c r="S216" s="38"/>
      <c r="T216" s="38"/>
      <c r="U216" s="38"/>
      <c r="V216" s="39"/>
      <c r="W216" s="39"/>
      <c r="Y216" s="44">
        <v>-1604</v>
      </c>
    </row>
    <row r="217" spans="1:34" s="46" customFormat="1" ht="21.75" customHeight="1" thickTop="1">
      <c r="A217" s="5"/>
      <c r="B217" s="29"/>
      <c r="C217" s="45" t="s">
        <v>238</v>
      </c>
      <c r="D217" s="32"/>
      <c r="E217" s="32"/>
      <c r="F217" s="32"/>
      <c r="G217" s="32"/>
      <c r="H217" s="32"/>
      <c r="I217" s="32"/>
      <c r="J217" s="31"/>
      <c r="K217" s="31"/>
      <c r="L217" s="32"/>
      <c r="M217" s="5"/>
      <c r="N217" s="29"/>
      <c r="O217" s="45" t="s">
        <v>238</v>
      </c>
      <c r="P217" s="32"/>
      <c r="Q217" s="32"/>
      <c r="R217" s="32"/>
      <c r="S217" s="32"/>
      <c r="T217" s="32"/>
      <c r="U217" s="32"/>
      <c r="V217" s="31"/>
      <c r="W217" s="31"/>
    </row>
    <row r="218" spans="1:34" s="7" customFormat="1" ht="15" thickBot="1">
      <c r="A218" s="5"/>
      <c r="B218" s="2"/>
      <c r="C218" s="8" t="s">
        <v>1</v>
      </c>
      <c r="D218" s="2"/>
      <c r="E218" s="2"/>
      <c r="F218" s="2"/>
      <c r="G218" s="2"/>
      <c r="H218" s="2"/>
      <c r="I218" s="4"/>
      <c r="J218" s="4"/>
      <c r="K218" s="4"/>
      <c r="L218" s="4"/>
      <c r="M218" s="5"/>
      <c r="N218" s="2"/>
      <c r="O218" s="9"/>
      <c r="Q218" s="2"/>
      <c r="R218" s="2"/>
      <c r="S218" s="2"/>
      <c r="T218" s="2"/>
      <c r="U218" s="2"/>
      <c r="V218" s="2"/>
      <c r="W218" s="2"/>
      <c r="X218" s="4" t="s">
        <v>2</v>
      </c>
    </row>
    <row r="219" spans="1:34" s="17" customFormat="1" ht="14" thickTop="1">
      <c r="A219" s="10"/>
      <c r="B219" s="11"/>
      <c r="C219" s="12"/>
      <c r="D219" s="13" t="s">
        <v>3</v>
      </c>
      <c r="E219" s="13" t="s">
        <v>4</v>
      </c>
      <c r="F219" s="13" t="s">
        <v>5</v>
      </c>
      <c r="G219" s="13" t="s">
        <v>6</v>
      </c>
      <c r="H219" s="13" t="s">
        <v>7</v>
      </c>
      <c r="I219" s="14" t="s">
        <v>8</v>
      </c>
      <c r="J219" s="13" t="s">
        <v>9</v>
      </c>
      <c r="K219" s="14"/>
      <c r="L219" s="14"/>
      <c r="M219" s="10"/>
      <c r="N219" s="11"/>
      <c r="O219" s="12"/>
      <c r="P219" s="13" t="s">
        <v>3</v>
      </c>
      <c r="Q219" s="13" t="s">
        <v>4</v>
      </c>
      <c r="R219" s="13" t="s">
        <v>5</v>
      </c>
      <c r="S219" s="13" t="s">
        <v>6</v>
      </c>
      <c r="T219" s="13" t="s">
        <v>7</v>
      </c>
      <c r="U219" s="14" t="s">
        <v>8</v>
      </c>
      <c r="V219" s="13" t="s">
        <v>9</v>
      </c>
      <c r="W219" s="15"/>
      <c r="X219" s="15"/>
      <c r="Y219" s="16"/>
    </row>
    <row r="220" spans="1:34" s="61" customFormat="1" ht="61" thickBot="1">
      <c r="A220" s="5"/>
      <c r="B220" s="59" t="s">
        <v>10</v>
      </c>
      <c r="C220" s="19" t="s">
        <v>11</v>
      </c>
      <c r="D220" s="20" t="s">
        <v>12</v>
      </c>
      <c r="E220" s="20" t="s">
        <v>13</v>
      </c>
      <c r="F220" s="20" t="s">
        <v>14</v>
      </c>
      <c r="G220" s="20" t="s">
        <v>15</v>
      </c>
      <c r="H220" s="20" t="s">
        <v>16</v>
      </c>
      <c r="I220" s="21" t="s">
        <v>17</v>
      </c>
      <c r="J220" s="20" t="s">
        <v>18</v>
      </c>
      <c r="K220" s="21" t="s">
        <v>19</v>
      </c>
      <c r="L220" s="21" t="s">
        <v>20</v>
      </c>
      <c r="M220" s="5"/>
      <c r="N220" s="59" t="s">
        <v>10</v>
      </c>
      <c r="O220" s="19" t="s">
        <v>11</v>
      </c>
      <c r="P220" s="20" t="s">
        <v>12</v>
      </c>
      <c r="Q220" s="20" t="s">
        <v>13</v>
      </c>
      <c r="R220" s="20" t="s">
        <v>14</v>
      </c>
      <c r="S220" s="20" t="s">
        <v>15</v>
      </c>
      <c r="T220" s="20" t="s">
        <v>16</v>
      </c>
      <c r="U220" s="21" t="s">
        <v>17</v>
      </c>
      <c r="V220" s="20" t="s">
        <v>18</v>
      </c>
      <c r="W220" s="21" t="s">
        <v>19</v>
      </c>
      <c r="X220" s="21" t="s">
        <v>20</v>
      </c>
      <c r="Y220" s="60" t="s">
        <v>21</v>
      </c>
    </row>
    <row r="221" spans="1:34" s="62" customFormat="1" ht="14">
      <c r="A221" s="5"/>
      <c r="B221" s="24"/>
      <c r="C221" s="25"/>
      <c r="D221" s="27"/>
      <c r="E221" s="27"/>
      <c r="F221" s="27"/>
      <c r="G221" s="27"/>
      <c r="H221" s="27"/>
      <c r="I221" s="27"/>
      <c r="J221" s="26"/>
      <c r="K221" s="26"/>
      <c r="L221" s="27"/>
      <c r="M221" s="5"/>
      <c r="N221" s="24" t="s">
        <v>234</v>
      </c>
      <c r="O221" s="25" t="s">
        <v>235</v>
      </c>
      <c r="P221" s="27">
        <v>228</v>
      </c>
      <c r="Q221" s="27">
        <v>25</v>
      </c>
      <c r="R221" s="27">
        <v>317</v>
      </c>
      <c r="S221" s="27">
        <v>1219</v>
      </c>
      <c r="T221" s="27">
        <v>37</v>
      </c>
      <c r="U221" s="27">
        <v>1826</v>
      </c>
      <c r="V221" s="26"/>
      <c r="W221" s="26"/>
      <c r="X221" s="27">
        <v>1826</v>
      </c>
      <c r="Y221" s="62">
        <v>1826</v>
      </c>
    </row>
    <row r="222" spans="1:34" s="62" customFormat="1" ht="14">
      <c r="A222" s="5"/>
      <c r="B222" s="24"/>
      <c r="C222" s="42"/>
      <c r="D222" s="27"/>
      <c r="E222" s="27"/>
      <c r="F222" s="27"/>
      <c r="G222" s="27"/>
      <c r="H222" s="27"/>
      <c r="I222" s="27"/>
      <c r="J222" s="26"/>
      <c r="K222" s="26"/>
      <c r="L222" s="27"/>
      <c r="M222" s="5"/>
      <c r="N222" s="24" t="s">
        <v>236</v>
      </c>
      <c r="O222" s="42" t="s">
        <v>237</v>
      </c>
      <c r="P222" s="27">
        <v>71</v>
      </c>
      <c r="Q222" s="27">
        <v>13</v>
      </c>
      <c r="R222" s="27">
        <v>290</v>
      </c>
      <c r="S222" s="27">
        <v>1196</v>
      </c>
      <c r="T222" s="27">
        <v>34</v>
      </c>
      <c r="U222" s="27">
        <v>1604</v>
      </c>
      <c r="V222" s="26"/>
      <c r="W222" s="26"/>
      <c r="X222" s="27">
        <v>1604</v>
      </c>
      <c r="Y222" s="62">
        <v>1604</v>
      </c>
    </row>
    <row r="223" spans="1:34" s="28" customFormat="1" ht="14">
      <c r="A223" s="5"/>
      <c r="B223" s="24" t="s">
        <v>239</v>
      </c>
      <c r="C223" s="25" t="s">
        <v>240</v>
      </c>
      <c r="D223" s="26"/>
      <c r="E223" s="26"/>
      <c r="F223" s="27">
        <v>352</v>
      </c>
      <c r="G223" s="27">
        <v>1015</v>
      </c>
      <c r="H223" s="27">
        <v>32</v>
      </c>
      <c r="I223" s="27">
        <v>1399</v>
      </c>
      <c r="J223" s="26"/>
      <c r="K223" s="26"/>
      <c r="L223" s="27">
        <v>1399</v>
      </c>
      <c r="M223" s="5"/>
      <c r="N223" s="24" t="s">
        <v>239</v>
      </c>
      <c r="O223" s="25" t="s">
        <v>240</v>
      </c>
      <c r="P223" s="26"/>
      <c r="Q223" s="26"/>
      <c r="R223" s="26"/>
      <c r="S223" s="26"/>
      <c r="T223" s="26"/>
      <c r="U223" s="26"/>
      <c r="V223" s="26"/>
      <c r="W223" s="27">
        <v>1399</v>
      </c>
      <c r="X223" s="27">
        <v>1399</v>
      </c>
      <c r="Y223" s="28">
        <v>0</v>
      </c>
    </row>
    <row r="224" spans="1:34" ht="14" outlineLevel="1">
      <c r="A224" s="5"/>
      <c r="B224" s="49" t="s">
        <v>241</v>
      </c>
      <c r="C224" s="34" t="s">
        <v>242</v>
      </c>
      <c r="D224" s="31"/>
      <c r="E224" s="31"/>
      <c r="F224" s="27">
        <v>184</v>
      </c>
      <c r="G224" s="32">
        <v>1015</v>
      </c>
      <c r="H224" s="27">
        <v>31</v>
      </c>
      <c r="I224" s="27">
        <v>1230</v>
      </c>
      <c r="J224" s="31"/>
      <c r="K224" s="26"/>
      <c r="L224" s="27">
        <v>1230</v>
      </c>
      <c r="M224" s="5"/>
      <c r="N224" s="49" t="s">
        <v>241</v>
      </c>
      <c r="O224" s="34" t="s">
        <v>242</v>
      </c>
      <c r="P224" s="31"/>
      <c r="Q224" s="31"/>
      <c r="R224" s="31"/>
      <c r="S224" s="31"/>
      <c r="T224" s="31"/>
      <c r="U224" s="26"/>
      <c r="V224" s="31"/>
      <c r="W224" s="27">
        <v>1230</v>
      </c>
      <c r="X224" s="27">
        <v>1230</v>
      </c>
      <c r="Y224" s="28">
        <v>0</v>
      </c>
    </row>
    <row r="225" spans="1:32" ht="14" outlineLevel="1">
      <c r="A225" s="5"/>
      <c r="B225" s="49" t="s">
        <v>243</v>
      </c>
      <c r="C225" s="34" t="s">
        <v>244</v>
      </c>
      <c r="D225" s="31"/>
      <c r="E225" s="31"/>
      <c r="F225" s="32">
        <v>168</v>
      </c>
      <c r="G225" s="32"/>
      <c r="H225" s="32">
        <v>1</v>
      </c>
      <c r="I225" s="27">
        <v>169</v>
      </c>
      <c r="J225" s="31"/>
      <c r="K225" s="26"/>
      <c r="L225" s="27">
        <v>169</v>
      </c>
      <c r="M225" s="5"/>
      <c r="N225" s="49" t="s">
        <v>243</v>
      </c>
      <c r="O225" s="34" t="s">
        <v>244</v>
      </c>
      <c r="P225" s="31"/>
      <c r="Q225" s="31"/>
      <c r="R225" s="31"/>
      <c r="S225" s="31"/>
      <c r="T225" s="31"/>
      <c r="U225" s="26"/>
      <c r="V225" s="31"/>
      <c r="W225" s="27">
        <v>169</v>
      </c>
      <c r="X225" s="27">
        <v>169</v>
      </c>
      <c r="Y225" s="28">
        <v>0</v>
      </c>
    </row>
    <row r="226" spans="1:32" ht="15" thickBot="1">
      <c r="A226" s="5"/>
      <c r="B226" s="35" t="s">
        <v>245</v>
      </c>
      <c r="C226" s="34" t="s">
        <v>246</v>
      </c>
      <c r="D226" s="31">
        <v>0</v>
      </c>
      <c r="E226" s="32" t="s">
        <v>247</v>
      </c>
      <c r="F226" s="32" t="s">
        <v>248</v>
      </c>
      <c r="G226" s="31"/>
      <c r="H226" s="32" t="s">
        <v>248</v>
      </c>
      <c r="I226" s="27">
        <v>11</v>
      </c>
      <c r="J226" s="32" t="s">
        <v>248</v>
      </c>
      <c r="K226" s="26"/>
      <c r="L226" s="27">
        <v>11</v>
      </c>
      <c r="M226" s="5"/>
      <c r="N226" s="35" t="s">
        <v>245</v>
      </c>
      <c r="O226" s="34" t="s">
        <v>246</v>
      </c>
      <c r="P226" s="31"/>
      <c r="Q226" s="31"/>
      <c r="R226" s="31"/>
      <c r="S226" s="27">
        <v>11</v>
      </c>
      <c r="T226" s="31"/>
      <c r="U226" s="27" t="s">
        <v>247</v>
      </c>
      <c r="V226" s="32" t="s">
        <v>248</v>
      </c>
      <c r="W226" s="26"/>
      <c r="X226" s="27">
        <v>11</v>
      </c>
      <c r="Y226" s="28">
        <v>0</v>
      </c>
    </row>
    <row r="227" spans="1:32" s="58" customFormat="1" ht="15" thickTop="1">
      <c r="A227" s="5"/>
      <c r="B227" s="95" t="s">
        <v>249</v>
      </c>
      <c r="C227" s="55" t="s">
        <v>250</v>
      </c>
      <c r="D227" s="56">
        <v>228</v>
      </c>
      <c r="E227" s="56">
        <v>14</v>
      </c>
      <c r="F227" s="56">
        <v>-35</v>
      </c>
      <c r="G227" s="56">
        <v>215</v>
      </c>
      <c r="H227" s="56">
        <v>5</v>
      </c>
      <c r="I227" s="56">
        <v>427</v>
      </c>
      <c r="J227" s="57"/>
      <c r="K227" s="57"/>
      <c r="L227" s="56">
        <v>427</v>
      </c>
      <c r="M227" s="5"/>
      <c r="N227" s="95"/>
      <c r="O227" s="55"/>
      <c r="P227" s="57"/>
      <c r="Q227" s="57"/>
      <c r="R227" s="57"/>
      <c r="S227" s="57"/>
      <c r="T227" s="57"/>
      <c r="U227" s="57"/>
      <c r="V227" s="57"/>
      <c r="W227" s="57"/>
      <c r="X227" s="57"/>
      <c r="Y227" s="58">
        <v>-427</v>
      </c>
    </row>
    <row r="228" spans="1:32" s="28" customFormat="1" ht="14">
      <c r="A228" s="5"/>
      <c r="B228" s="48" t="s">
        <v>251</v>
      </c>
      <c r="C228" s="42" t="s">
        <v>252</v>
      </c>
      <c r="D228" s="27">
        <v>71</v>
      </c>
      <c r="E228" s="27">
        <v>2</v>
      </c>
      <c r="F228" s="27">
        <v>-62</v>
      </c>
      <c r="G228" s="27">
        <v>192</v>
      </c>
      <c r="H228" s="27">
        <v>2</v>
      </c>
      <c r="I228" s="27">
        <v>205</v>
      </c>
      <c r="J228" s="26"/>
      <c r="K228" s="26"/>
      <c r="L228" s="27">
        <v>205</v>
      </c>
      <c r="M228" s="5"/>
      <c r="N228" s="48"/>
      <c r="O228" s="42"/>
      <c r="P228" s="26"/>
      <c r="Q228" s="26"/>
      <c r="R228" s="26"/>
      <c r="S228" s="26"/>
      <c r="T228" s="26"/>
      <c r="U228" s="26"/>
      <c r="V228" s="26"/>
      <c r="W228" s="26"/>
      <c r="X228" s="26"/>
      <c r="Y228" s="28">
        <v>-205</v>
      </c>
    </row>
    <row r="229" spans="1:32" s="97" customFormat="1" ht="15" thickBot="1">
      <c r="A229" s="5"/>
      <c r="B229" s="40" t="s">
        <v>253</v>
      </c>
      <c r="C229" s="43" t="s">
        <v>254</v>
      </c>
      <c r="D229" s="37"/>
      <c r="E229" s="37"/>
      <c r="F229" s="37"/>
      <c r="G229" s="37"/>
      <c r="H229" s="37"/>
      <c r="I229" s="39"/>
      <c r="J229" s="38">
        <v>-13</v>
      </c>
      <c r="K229" s="39"/>
      <c r="L229" s="38">
        <v>-13</v>
      </c>
      <c r="M229" s="5"/>
      <c r="N229" s="40"/>
      <c r="O229" s="96"/>
      <c r="P229" s="37"/>
      <c r="Q229" s="37"/>
      <c r="R229" s="37"/>
      <c r="S229" s="37"/>
      <c r="T229" s="37"/>
      <c r="U229" s="39"/>
      <c r="V229" s="37"/>
      <c r="W229" s="39"/>
      <c r="X229" s="39"/>
      <c r="Y229" s="44">
        <v>13</v>
      </c>
    </row>
    <row r="230" spans="1:32" s="46" customFormat="1" ht="24" customHeight="1" thickTop="1">
      <c r="A230" s="5"/>
      <c r="B230" s="29"/>
      <c r="C230" s="98" t="s">
        <v>255</v>
      </c>
      <c r="D230" s="98"/>
      <c r="E230" s="31"/>
      <c r="F230" s="31"/>
      <c r="G230" s="31"/>
      <c r="H230" s="31"/>
      <c r="I230" s="31"/>
      <c r="J230" s="32"/>
      <c r="K230" s="31"/>
      <c r="L230" s="32"/>
      <c r="M230" s="5"/>
      <c r="N230" s="29"/>
      <c r="O230" s="98" t="s">
        <v>255</v>
      </c>
      <c r="P230" s="98"/>
      <c r="Q230" s="31"/>
      <c r="R230" s="31"/>
      <c r="S230" s="31"/>
      <c r="T230" s="31"/>
      <c r="U230" s="31"/>
      <c r="V230" s="31"/>
      <c r="W230" s="31"/>
      <c r="X230" s="31"/>
    </row>
    <row r="231" spans="1:32" s="7" customFormat="1" ht="15" thickBot="1">
      <c r="A231" s="5"/>
      <c r="B231" s="2"/>
      <c r="C231" s="8" t="s">
        <v>1</v>
      </c>
      <c r="D231" s="2"/>
      <c r="E231" s="2"/>
      <c r="F231" s="2"/>
      <c r="G231" s="2"/>
      <c r="H231" s="2"/>
      <c r="I231" s="4"/>
      <c r="J231" s="4"/>
      <c r="K231" s="4"/>
      <c r="L231" s="4"/>
      <c r="M231" s="5"/>
      <c r="N231" s="2"/>
      <c r="O231" s="71"/>
      <c r="Q231" s="2"/>
      <c r="R231" s="2"/>
      <c r="S231" s="2"/>
      <c r="T231" s="2"/>
      <c r="U231" s="2"/>
      <c r="V231" s="2"/>
      <c r="W231" s="2"/>
      <c r="X231" s="4" t="s">
        <v>2</v>
      </c>
    </row>
    <row r="232" spans="1:32" s="17" customFormat="1" ht="14" thickTop="1">
      <c r="A232" s="10"/>
      <c r="B232" s="11"/>
      <c r="C232" s="12"/>
      <c r="D232" s="13" t="s">
        <v>3</v>
      </c>
      <c r="E232" s="13" t="s">
        <v>4</v>
      </c>
      <c r="F232" s="13" t="s">
        <v>5</v>
      </c>
      <c r="G232" s="13" t="s">
        <v>6</v>
      </c>
      <c r="H232" s="13" t="s">
        <v>7</v>
      </c>
      <c r="I232" s="14" t="s">
        <v>8</v>
      </c>
      <c r="J232" s="13" t="s">
        <v>9</v>
      </c>
      <c r="K232" s="14"/>
      <c r="L232" s="14"/>
      <c r="M232" s="10"/>
      <c r="N232" s="11"/>
      <c r="O232" s="12"/>
      <c r="P232" s="13" t="s">
        <v>3</v>
      </c>
      <c r="Q232" s="13" t="s">
        <v>4</v>
      </c>
      <c r="R232" s="13" t="s">
        <v>5</v>
      </c>
      <c r="S232" s="13" t="s">
        <v>6</v>
      </c>
      <c r="T232" s="13" t="s">
        <v>7</v>
      </c>
      <c r="U232" s="14" t="s">
        <v>8</v>
      </c>
      <c r="V232" s="13" t="s">
        <v>9</v>
      </c>
      <c r="W232" s="15"/>
      <c r="X232" s="15"/>
      <c r="Y232" s="16"/>
    </row>
    <row r="233" spans="1:32" s="61" customFormat="1" ht="61" thickBot="1">
      <c r="A233" s="5"/>
      <c r="B233" s="59" t="s">
        <v>10</v>
      </c>
      <c r="C233" s="19" t="s">
        <v>11</v>
      </c>
      <c r="D233" s="20" t="s">
        <v>12</v>
      </c>
      <c r="E233" s="20" t="s">
        <v>13</v>
      </c>
      <c r="F233" s="20" t="s">
        <v>14</v>
      </c>
      <c r="G233" s="20" t="s">
        <v>15</v>
      </c>
      <c r="H233" s="20" t="s">
        <v>16</v>
      </c>
      <c r="I233" s="21" t="s">
        <v>17</v>
      </c>
      <c r="J233" s="20" t="s">
        <v>18</v>
      </c>
      <c r="K233" s="21" t="s">
        <v>19</v>
      </c>
      <c r="L233" s="21" t="s">
        <v>20</v>
      </c>
      <c r="M233" s="5"/>
      <c r="N233" s="59" t="s">
        <v>10</v>
      </c>
      <c r="O233" s="19" t="s">
        <v>11</v>
      </c>
      <c r="P233" s="20" t="s">
        <v>12</v>
      </c>
      <c r="Q233" s="20" t="s">
        <v>13</v>
      </c>
      <c r="R233" s="20" t="s">
        <v>14</v>
      </c>
      <c r="S233" s="20" t="s">
        <v>15</v>
      </c>
      <c r="T233" s="20" t="s">
        <v>16</v>
      </c>
      <c r="U233" s="21" t="s">
        <v>17</v>
      </c>
      <c r="V233" s="20" t="s">
        <v>18</v>
      </c>
      <c r="W233" s="21" t="s">
        <v>19</v>
      </c>
      <c r="X233" s="21" t="s">
        <v>20</v>
      </c>
      <c r="Y233" s="60" t="s">
        <v>21</v>
      </c>
    </row>
    <row r="234" spans="1:32" s="62" customFormat="1" ht="14">
      <c r="A234" s="5"/>
      <c r="B234" s="24"/>
      <c r="C234" s="25"/>
      <c r="D234" s="26"/>
      <c r="E234" s="26"/>
      <c r="F234" s="26"/>
      <c r="G234" s="26"/>
      <c r="H234" s="26"/>
      <c r="I234" s="27"/>
      <c r="J234" s="26"/>
      <c r="K234" s="26"/>
      <c r="L234" s="27"/>
      <c r="M234" s="5"/>
      <c r="N234" s="24" t="s">
        <v>234</v>
      </c>
      <c r="O234" s="25" t="s">
        <v>235</v>
      </c>
      <c r="P234" s="27">
        <v>228</v>
      </c>
      <c r="Q234" s="27">
        <v>25</v>
      </c>
      <c r="R234" s="27">
        <v>317</v>
      </c>
      <c r="S234" s="27">
        <v>1219</v>
      </c>
      <c r="T234" s="27">
        <v>37</v>
      </c>
      <c r="U234" s="27">
        <v>1826</v>
      </c>
      <c r="V234" s="26"/>
      <c r="W234" s="26"/>
      <c r="X234" s="27">
        <v>1826</v>
      </c>
      <c r="Y234" s="28">
        <v>1826</v>
      </c>
    </row>
    <row r="235" spans="1:32" s="62" customFormat="1" ht="14">
      <c r="A235" s="5"/>
      <c r="B235" s="24"/>
      <c r="C235" s="42"/>
      <c r="D235" s="26"/>
      <c r="E235" s="26"/>
      <c r="F235" s="26"/>
      <c r="G235" s="26"/>
      <c r="H235" s="26"/>
      <c r="I235" s="27"/>
      <c r="J235" s="26"/>
      <c r="K235" s="26"/>
      <c r="L235" s="27"/>
      <c r="M235" s="5"/>
      <c r="N235" s="24" t="s">
        <v>236</v>
      </c>
      <c r="O235" s="42" t="s">
        <v>237</v>
      </c>
      <c r="P235" s="27">
        <v>71</v>
      </c>
      <c r="Q235" s="27">
        <v>13</v>
      </c>
      <c r="R235" s="27">
        <v>290</v>
      </c>
      <c r="S235" s="27">
        <v>1196</v>
      </c>
      <c r="T235" s="27">
        <v>34</v>
      </c>
      <c r="U235" s="27">
        <v>1604</v>
      </c>
      <c r="V235" s="26"/>
      <c r="W235" s="26"/>
      <c r="X235" s="27">
        <v>1604</v>
      </c>
      <c r="Y235" s="62">
        <v>1604</v>
      </c>
    </row>
    <row r="236" spans="1:32" s="102" customFormat="1" ht="14">
      <c r="A236" s="99"/>
      <c r="B236" s="24" t="s">
        <v>256</v>
      </c>
      <c r="C236" s="25" t="s">
        <v>257</v>
      </c>
      <c r="D236" s="100"/>
      <c r="E236" s="100"/>
      <c r="F236" s="27">
        <v>184</v>
      </c>
      <c r="G236" s="27"/>
      <c r="H236" s="27">
        <v>31</v>
      </c>
      <c r="I236" s="27">
        <v>215</v>
      </c>
      <c r="J236" s="27"/>
      <c r="K236" s="100"/>
      <c r="L236" s="27">
        <v>215</v>
      </c>
      <c r="M236" s="99"/>
      <c r="N236" s="24" t="s">
        <v>256</v>
      </c>
      <c r="O236" s="25" t="s">
        <v>257</v>
      </c>
      <c r="P236" s="100"/>
      <c r="Q236" s="100"/>
      <c r="R236" s="100"/>
      <c r="S236" s="27">
        <v>215</v>
      </c>
      <c r="T236" s="27"/>
      <c r="U236" s="27">
        <v>215</v>
      </c>
      <c r="V236" s="27"/>
      <c r="W236" s="27"/>
      <c r="X236" s="27">
        <v>215</v>
      </c>
      <c r="Y236" s="28">
        <v>0</v>
      </c>
      <c r="Z236" s="100"/>
      <c r="AA236" s="100"/>
      <c r="AB236" s="100"/>
      <c r="AC236" s="101"/>
      <c r="AD236" s="101"/>
      <c r="AE236" s="101"/>
      <c r="AF236" s="101"/>
    </row>
    <row r="237" spans="1:32" s="62" customFormat="1" ht="14" outlineLevel="1">
      <c r="A237" s="5"/>
      <c r="B237" s="24" t="s">
        <v>258</v>
      </c>
      <c r="C237" s="92" t="s">
        <v>259</v>
      </c>
      <c r="D237" s="26"/>
      <c r="E237" s="26"/>
      <c r="F237" s="26">
        <v>180</v>
      </c>
      <c r="G237" s="26"/>
      <c r="H237" s="26">
        <v>31</v>
      </c>
      <c r="I237" s="27">
        <v>211</v>
      </c>
      <c r="J237" s="26"/>
      <c r="K237" s="26"/>
      <c r="L237" s="27">
        <v>211</v>
      </c>
      <c r="M237" s="5"/>
      <c r="N237" s="24" t="s">
        <v>258</v>
      </c>
      <c r="O237" s="92" t="s">
        <v>259</v>
      </c>
      <c r="P237" s="27"/>
      <c r="Q237" s="27"/>
      <c r="R237" s="27"/>
      <c r="S237" s="27">
        <v>211</v>
      </c>
      <c r="T237" s="27"/>
      <c r="U237" s="27">
        <v>211</v>
      </c>
      <c r="V237" s="26"/>
      <c r="W237" s="26"/>
      <c r="X237" s="27">
        <v>211</v>
      </c>
      <c r="Y237" s="28">
        <v>0</v>
      </c>
    </row>
    <row r="238" spans="1:32" s="62" customFormat="1" ht="15" outlineLevel="1" thickBot="1">
      <c r="A238" s="5"/>
      <c r="B238" s="40" t="s">
        <v>260</v>
      </c>
      <c r="C238" s="92" t="s">
        <v>261</v>
      </c>
      <c r="D238" s="26"/>
      <c r="E238" s="26"/>
      <c r="F238" s="26">
        <v>4</v>
      </c>
      <c r="G238" s="26"/>
      <c r="H238" s="26"/>
      <c r="I238" s="27">
        <v>4</v>
      </c>
      <c r="J238" s="26"/>
      <c r="K238" s="26"/>
      <c r="L238" s="27">
        <v>4</v>
      </c>
      <c r="M238" s="5"/>
      <c r="N238" s="40" t="s">
        <v>260</v>
      </c>
      <c r="O238" s="92" t="s">
        <v>261</v>
      </c>
      <c r="P238" s="27"/>
      <c r="Q238" s="27"/>
      <c r="R238" s="27"/>
      <c r="S238" s="27">
        <v>4</v>
      </c>
      <c r="T238" s="27"/>
      <c r="U238" s="27">
        <v>4</v>
      </c>
      <c r="V238" s="26"/>
      <c r="W238" s="26"/>
      <c r="X238" s="27">
        <v>4</v>
      </c>
      <c r="Y238" s="28">
        <v>0</v>
      </c>
    </row>
    <row r="239" spans="1:32" s="58" customFormat="1" ht="15" thickTop="1">
      <c r="A239" s="5"/>
      <c r="B239" s="95" t="s">
        <v>262</v>
      </c>
      <c r="C239" s="55" t="s">
        <v>263</v>
      </c>
      <c r="D239" s="56">
        <v>228</v>
      </c>
      <c r="E239" s="56">
        <v>25</v>
      </c>
      <c r="F239" s="56">
        <v>133</v>
      </c>
      <c r="G239" s="56">
        <v>1434</v>
      </c>
      <c r="H239" s="56">
        <v>6</v>
      </c>
      <c r="I239" s="56">
        <v>1826</v>
      </c>
      <c r="J239" s="57"/>
      <c r="K239" s="57"/>
      <c r="L239" s="56">
        <v>1826</v>
      </c>
      <c r="M239" s="5"/>
      <c r="N239" s="95"/>
      <c r="O239" s="55"/>
      <c r="P239" s="56"/>
      <c r="Q239" s="56"/>
      <c r="R239" s="56"/>
      <c r="S239" s="56"/>
      <c r="T239" s="56"/>
      <c r="U239" s="56"/>
      <c r="V239" s="57"/>
      <c r="W239" s="57"/>
      <c r="X239" s="56"/>
      <c r="Y239" s="58">
        <v>-1826</v>
      </c>
    </row>
    <row r="240" spans="1:32" s="44" customFormat="1" ht="15" thickBot="1">
      <c r="A240" s="5"/>
      <c r="B240" s="40" t="s">
        <v>264</v>
      </c>
      <c r="C240" s="43" t="s">
        <v>265</v>
      </c>
      <c r="D240" s="38">
        <v>71</v>
      </c>
      <c r="E240" s="38">
        <v>13</v>
      </c>
      <c r="F240" s="38">
        <v>106</v>
      </c>
      <c r="G240" s="38">
        <v>1411</v>
      </c>
      <c r="H240" s="38">
        <v>3</v>
      </c>
      <c r="I240" s="38">
        <v>1604</v>
      </c>
      <c r="J240" s="39"/>
      <c r="K240" s="39"/>
      <c r="L240" s="38">
        <v>1604</v>
      </c>
      <c r="M240" s="5"/>
      <c r="N240" s="40"/>
      <c r="O240" s="43"/>
      <c r="P240" s="38"/>
      <c r="Q240" s="38"/>
      <c r="R240" s="38"/>
      <c r="S240" s="38"/>
      <c r="T240" s="38"/>
      <c r="U240" s="38"/>
      <c r="V240" s="39"/>
      <c r="W240" s="39"/>
      <c r="X240" s="38"/>
      <c r="Y240" s="44">
        <v>-1604</v>
      </c>
    </row>
    <row r="241" spans="1:25" s="106" customFormat="1" ht="26" customHeight="1" thickTop="1">
      <c r="A241" s="5"/>
      <c r="B241" s="103"/>
      <c r="C241" s="98" t="s">
        <v>266</v>
      </c>
      <c r="D241" s="98"/>
      <c r="E241" s="104"/>
      <c r="F241" s="104"/>
      <c r="G241" s="104"/>
      <c r="H241" s="104"/>
      <c r="I241" s="104"/>
      <c r="J241" s="105"/>
      <c r="K241" s="105"/>
      <c r="L241" s="104"/>
      <c r="M241" s="5"/>
      <c r="N241" s="103"/>
      <c r="O241" s="98" t="s">
        <v>266</v>
      </c>
      <c r="P241" s="98"/>
      <c r="Q241" s="104"/>
      <c r="R241" s="104"/>
      <c r="S241" s="104"/>
      <c r="T241" s="104"/>
      <c r="U241" s="104"/>
      <c r="V241" s="105"/>
      <c r="W241" s="105"/>
      <c r="X241" s="104"/>
    </row>
    <row r="242" spans="1:25" s="7" customFormat="1" ht="15" thickBot="1">
      <c r="A242" s="5"/>
      <c r="B242" s="2"/>
      <c r="C242" s="8" t="s">
        <v>1</v>
      </c>
      <c r="D242" s="2"/>
      <c r="E242" s="2"/>
      <c r="F242" s="2"/>
      <c r="G242" s="2"/>
      <c r="H242" s="2"/>
      <c r="I242" s="4"/>
      <c r="J242" s="4"/>
      <c r="K242" s="4"/>
      <c r="L242" s="4"/>
      <c r="M242" s="5"/>
      <c r="N242" s="2"/>
      <c r="O242" s="71"/>
      <c r="Q242" s="2"/>
      <c r="R242" s="2"/>
      <c r="S242" s="2"/>
      <c r="T242" s="2"/>
      <c r="U242" s="2"/>
      <c r="V242" s="2"/>
      <c r="W242" s="2"/>
      <c r="X242" s="4" t="s">
        <v>2</v>
      </c>
    </row>
    <row r="243" spans="1:25" s="17" customFormat="1" ht="14" thickTop="1">
      <c r="A243" s="10"/>
      <c r="B243" s="11"/>
      <c r="C243" s="12"/>
      <c r="D243" s="13" t="s">
        <v>3</v>
      </c>
      <c r="E243" s="13" t="s">
        <v>4</v>
      </c>
      <c r="F243" s="13" t="s">
        <v>5</v>
      </c>
      <c r="G243" s="13" t="s">
        <v>6</v>
      </c>
      <c r="H243" s="13" t="s">
        <v>7</v>
      </c>
      <c r="I243" s="14" t="s">
        <v>8</v>
      </c>
      <c r="J243" s="13" t="s">
        <v>9</v>
      </c>
      <c r="K243" s="14"/>
      <c r="L243" s="14"/>
      <c r="M243" s="10"/>
      <c r="N243" s="11"/>
      <c r="O243" s="12"/>
      <c r="P243" s="13" t="s">
        <v>3</v>
      </c>
      <c r="Q243" s="13" t="s">
        <v>4</v>
      </c>
      <c r="R243" s="13" t="s">
        <v>5</v>
      </c>
      <c r="S243" s="13" t="s">
        <v>6</v>
      </c>
      <c r="T243" s="13" t="s">
        <v>7</v>
      </c>
      <c r="U243" s="14" t="s">
        <v>8</v>
      </c>
      <c r="V243" s="13" t="s">
        <v>9</v>
      </c>
      <c r="W243" s="15"/>
      <c r="X243" s="15"/>
      <c r="Y243" s="16"/>
    </row>
    <row r="244" spans="1:25" s="61" customFormat="1" ht="61" thickBot="1">
      <c r="A244" s="5"/>
      <c r="B244" s="59" t="s">
        <v>10</v>
      </c>
      <c r="C244" s="19" t="s">
        <v>11</v>
      </c>
      <c r="D244" s="20" t="s">
        <v>12</v>
      </c>
      <c r="E244" s="20" t="s">
        <v>13</v>
      </c>
      <c r="F244" s="20" t="s">
        <v>14</v>
      </c>
      <c r="G244" s="20" t="s">
        <v>15</v>
      </c>
      <c r="H244" s="20" t="s">
        <v>16</v>
      </c>
      <c r="I244" s="21" t="s">
        <v>17</v>
      </c>
      <c r="J244" s="20" t="s">
        <v>18</v>
      </c>
      <c r="K244" s="21" t="s">
        <v>19</v>
      </c>
      <c r="L244" s="21" t="s">
        <v>20</v>
      </c>
      <c r="M244" s="5"/>
      <c r="N244" s="59" t="s">
        <v>10</v>
      </c>
      <c r="O244" s="19" t="s">
        <v>11</v>
      </c>
      <c r="P244" s="20" t="s">
        <v>12</v>
      </c>
      <c r="Q244" s="20" t="s">
        <v>13</v>
      </c>
      <c r="R244" s="20" t="s">
        <v>14</v>
      </c>
      <c r="S244" s="20" t="s">
        <v>15</v>
      </c>
      <c r="T244" s="20" t="s">
        <v>16</v>
      </c>
      <c r="U244" s="21" t="s">
        <v>17</v>
      </c>
      <c r="V244" s="20" t="s">
        <v>18</v>
      </c>
      <c r="W244" s="21" t="s">
        <v>19</v>
      </c>
      <c r="X244" s="21" t="s">
        <v>20</v>
      </c>
      <c r="Y244" s="60" t="s">
        <v>21</v>
      </c>
    </row>
    <row r="245" spans="1:25" s="62" customFormat="1" ht="14">
      <c r="A245" s="5"/>
      <c r="B245" s="24"/>
      <c r="C245" s="25"/>
      <c r="D245" s="27"/>
      <c r="E245" s="27"/>
      <c r="F245" s="27"/>
      <c r="G245" s="27"/>
      <c r="H245" s="27"/>
      <c r="I245" s="27"/>
      <c r="J245" s="26"/>
      <c r="K245" s="26"/>
      <c r="L245" s="27"/>
      <c r="M245" s="5"/>
      <c r="N245" s="24" t="s">
        <v>262</v>
      </c>
      <c r="O245" s="25" t="s">
        <v>263</v>
      </c>
      <c r="P245" s="27">
        <v>228</v>
      </c>
      <c r="Q245" s="27">
        <v>25</v>
      </c>
      <c r="R245" s="27">
        <v>133</v>
      </c>
      <c r="S245" s="27">
        <v>1434</v>
      </c>
      <c r="T245" s="27">
        <v>6</v>
      </c>
      <c r="U245" s="27">
        <v>1826</v>
      </c>
      <c r="V245" s="26"/>
      <c r="W245" s="26"/>
      <c r="X245" s="27">
        <v>1826</v>
      </c>
      <c r="Y245" s="62">
        <v>1826</v>
      </c>
    </row>
    <row r="246" spans="1:25" s="62" customFormat="1" ht="14">
      <c r="A246" s="5"/>
      <c r="B246" s="24"/>
      <c r="C246" s="42"/>
      <c r="D246" s="27"/>
      <c r="E246" s="27"/>
      <c r="F246" s="27"/>
      <c r="G246" s="27"/>
      <c r="H246" s="27"/>
      <c r="I246" s="27"/>
      <c r="J246" s="26"/>
      <c r="K246" s="26"/>
      <c r="L246" s="27"/>
      <c r="M246" s="5"/>
      <c r="N246" s="24" t="s">
        <v>264</v>
      </c>
      <c r="O246" s="42" t="s">
        <v>265</v>
      </c>
      <c r="P246" s="27">
        <v>71</v>
      </c>
      <c r="Q246" s="27">
        <v>13</v>
      </c>
      <c r="R246" s="27">
        <v>106</v>
      </c>
      <c r="S246" s="27">
        <v>1411</v>
      </c>
      <c r="T246" s="27">
        <v>3</v>
      </c>
      <c r="U246" s="27">
        <v>1604</v>
      </c>
      <c r="V246" s="26"/>
      <c r="W246" s="26"/>
      <c r="X246" s="27">
        <v>1604</v>
      </c>
      <c r="Y246" s="62">
        <v>1604</v>
      </c>
    </row>
    <row r="247" spans="1:25" s="28" customFormat="1" ht="14">
      <c r="A247" s="5"/>
      <c r="B247" s="24" t="s">
        <v>267</v>
      </c>
      <c r="C247" s="25" t="s">
        <v>268</v>
      </c>
      <c r="D247" s="26"/>
      <c r="E247" s="26"/>
      <c r="F247" s="27">
        <v>168</v>
      </c>
      <c r="G247" s="27">
        <v>1230</v>
      </c>
      <c r="H247" s="27">
        <v>1</v>
      </c>
      <c r="I247" s="27">
        <v>1399</v>
      </c>
      <c r="J247" s="26"/>
      <c r="K247" s="26"/>
      <c r="L247" s="27">
        <v>1399</v>
      </c>
      <c r="M247" s="5"/>
      <c r="N247" s="24" t="s">
        <v>267</v>
      </c>
      <c r="O247" s="25" t="s">
        <v>268</v>
      </c>
      <c r="P247" s="26"/>
      <c r="Q247" s="26"/>
      <c r="R247" s="26"/>
      <c r="S247" s="26"/>
      <c r="T247" s="26"/>
      <c r="U247" s="26"/>
      <c r="V247" s="26"/>
      <c r="W247" s="27">
        <v>1399</v>
      </c>
      <c r="X247" s="27">
        <v>1399</v>
      </c>
      <c r="Y247" s="28">
        <v>0</v>
      </c>
    </row>
    <row r="248" spans="1:25" s="28" customFormat="1" ht="14" outlineLevel="1">
      <c r="A248" s="5"/>
      <c r="B248" s="107" t="s">
        <v>269</v>
      </c>
      <c r="C248" s="25" t="s">
        <v>270</v>
      </c>
      <c r="D248" s="26"/>
      <c r="E248" s="26"/>
      <c r="F248" s="27"/>
      <c r="G248" s="27">
        <v>1230</v>
      </c>
      <c r="H248" s="27"/>
      <c r="I248" s="27">
        <v>1230</v>
      </c>
      <c r="J248" s="26"/>
      <c r="K248" s="26"/>
      <c r="L248" s="27">
        <v>1230</v>
      </c>
      <c r="M248" s="5"/>
      <c r="N248" s="108" t="s">
        <v>269</v>
      </c>
      <c r="O248" s="25" t="s">
        <v>270</v>
      </c>
      <c r="P248" s="26"/>
      <c r="Q248" s="26"/>
      <c r="R248" s="26"/>
      <c r="S248" s="26"/>
      <c r="T248" s="26"/>
      <c r="U248" s="26"/>
      <c r="V248" s="26"/>
      <c r="W248" s="27">
        <v>1230</v>
      </c>
      <c r="X248" s="27">
        <v>1230</v>
      </c>
      <c r="Y248" s="28">
        <v>0</v>
      </c>
    </row>
    <row r="249" spans="1:25" s="28" customFormat="1" ht="14" outlineLevel="1">
      <c r="A249" s="5"/>
      <c r="B249" s="107" t="s">
        <v>271</v>
      </c>
      <c r="C249" s="25" t="s">
        <v>272</v>
      </c>
      <c r="D249" s="26"/>
      <c r="E249" s="26"/>
      <c r="F249" s="27">
        <v>168</v>
      </c>
      <c r="G249" s="27"/>
      <c r="H249" s="27">
        <v>1</v>
      </c>
      <c r="I249" s="27">
        <v>169</v>
      </c>
      <c r="J249" s="26"/>
      <c r="K249" s="26"/>
      <c r="L249" s="27">
        <v>169</v>
      </c>
      <c r="M249" s="5"/>
      <c r="N249" s="108" t="s">
        <v>271</v>
      </c>
      <c r="O249" s="25" t="s">
        <v>272</v>
      </c>
      <c r="P249" s="26"/>
      <c r="Q249" s="26"/>
      <c r="R249" s="26"/>
      <c r="S249" s="26"/>
      <c r="T249" s="26"/>
      <c r="U249" s="26"/>
      <c r="V249" s="26"/>
      <c r="W249" s="27">
        <v>169</v>
      </c>
      <c r="X249" s="27">
        <v>169</v>
      </c>
      <c r="Y249" s="28">
        <v>0</v>
      </c>
    </row>
    <row r="250" spans="1:25" ht="15" thickBot="1">
      <c r="A250" s="5"/>
      <c r="B250" s="35" t="s">
        <v>245</v>
      </c>
      <c r="C250" s="34" t="s">
        <v>246</v>
      </c>
      <c r="D250" s="31">
        <v>0</v>
      </c>
      <c r="E250" s="32" t="s">
        <v>247</v>
      </c>
      <c r="F250" s="32" t="s">
        <v>248</v>
      </c>
      <c r="G250" s="31"/>
      <c r="H250" s="32" t="s">
        <v>248</v>
      </c>
      <c r="I250" s="27">
        <v>11</v>
      </c>
      <c r="J250" s="32" t="s">
        <v>248</v>
      </c>
      <c r="K250" s="26"/>
      <c r="L250" s="27">
        <v>11</v>
      </c>
      <c r="M250" s="5"/>
      <c r="N250" s="109" t="s">
        <v>245</v>
      </c>
      <c r="O250" s="25" t="s">
        <v>246</v>
      </c>
      <c r="P250" s="26"/>
      <c r="Q250" s="26"/>
      <c r="R250" s="26"/>
      <c r="S250" s="27" t="s">
        <v>247</v>
      </c>
      <c r="T250" s="26"/>
      <c r="U250" s="27" t="s">
        <v>247</v>
      </c>
      <c r="V250" s="32" t="s">
        <v>248</v>
      </c>
      <c r="W250" s="26"/>
      <c r="X250" s="27">
        <v>11</v>
      </c>
      <c r="Y250" s="28">
        <v>0</v>
      </c>
    </row>
    <row r="251" spans="1:25" s="58" customFormat="1" ht="15" thickTop="1">
      <c r="A251" s="5"/>
      <c r="B251" s="95" t="s">
        <v>249</v>
      </c>
      <c r="C251" s="55" t="s">
        <v>250</v>
      </c>
      <c r="D251" s="56">
        <v>228</v>
      </c>
      <c r="E251" s="56">
        <v>14</v>
      </c>
      <c r="F251" s="56">
        <v>-35</v>
      </c>
      <c r="G251" s="56">
        <v>215</v>
      </c>
      <c r="H251" s="56">
        <v>5</v>
      </c>
      <c r="I251" s="56">
        <v>427</v>
      </c>
      <c r="J251" s="57"/>
      <c r="K251" s="57"/>
      <c r="L251" s="56">
        <v>427</v>
      </c>
      <c r="M251" s="5"/>
      <c r="N251" s="95"/>
      <c r="O251" s="55"/>
      <c r="P251" s="57"/>
      <c r="Q251" s="57"/>
      <c r="R251" s="57"/>
      <c r="S251" s="57"/>
      <c r="T251" s="57"/>
      <c r="U251" s="57"/>
      <c r="V251" s="57"/>
      <c r="W251" s="57"/>
      <c r="X251" s="57"/>
      <c r="Y251" s="58">
        <v>-427</v>
      </c>
    </row>
    <row r="252" spans="1:25" s="28" customFormat="1" ht="14">
      <c r="A252" s="5"/>
      <c r="B252" s="110" t="s">
        <v>251</v>
      </c>
      <c r="C252" s="42" t="s">
        <v>252</v>
      </c>
      <c r="D252" s="27">
        <v>71</v>
      </c>
      <c r="E252" s="27">
        <v>2</v>
      </c>
      <c r="F252" s="27">
        <v>-62</v>
      </c>
      <c r="G252" s="27">
        <v>192</v>
      </c>
      <c r="H252" s="27">
        <v>2</v>
      </c>
      <c r="I252" s="27">
        <v>205</v>
      </c>
      <c r="J252" s="26"/>
      <c r="K252" s="26"/>
      <c r="L252" s="27">
        <v>205</v>
      </c>
      <c r="M252" s="5"/>
      <c r="N252" s="110"/>
      <c r="O252" s="42"/>
      <c r="P252" s="26"/>
      <c r="Q252" s="26"/>
      <c r="R252" s="26"/>
      <c r="S252" s="26"/>
      <c r="T252" s="26"/>
      <c r="U252" s="26"/>
      <c r="V252" s="26"/>
      <c r="W252" s="26"/>
      <c r="X252" s="26"/>
      <c r="Y252" s="28">
        <v>-205</v>
      </c>
    </row>
    <row r="253" spans="1:25" s="41" customFormat="1" ht="15" thickBot="1">
      <c r="A253" s="5"/>
      <c r="B253" s="40" t="s">
        <v>253</v>
      </c>
      <c r="C253" s="43" t="s">
        <v>254</v>
      </c>
      <c r="D253" s="39"/>
      <c r="E253" s="39"/>
      <c r="F253" s="39"/>
      <c r="G253" s="39"/>
      <c r="H253" s="39"/>
      <c r="I253" s="39"/>
      <c r="J253" s="38">
        <v>-13</v>
      </c>
      <c r="K253" s="39"/>
      <c r="L253" s="38">
        <v>-13</v>
      </c>
      <c r="M253" s="5"/>
      <c r="N253" s="40"/>
      <c r="O253" s="111"/>
      <c r="P253" s="112"/>
      <c r="Q253" s="112"/>
      <c r="R253" s="112"/>
      <c r="S253" s="112"/>
      <c r="T253" s="112"/>
      <c r="U253" s="112"/>
      <c r="V253" s="112"/>
      <c r="W253" s="112"/>
      <c r="X253" s="112"/>
      <c r="Y253" s="44">
        <v>13</v>
      </c>
    </row>
    <row r="254" spans="1:25" s="46" customFormat="1" ht="14" thickTop="1">
      <c r="A254" s="5"/>
      <c r="B254" s="29"/>
      <c r="C254" s="113"/>
      <c r="D254" s="31"/>
      <c r="E254" s="31"/>
      <c r="F254" s="31"/>
      <c r="G254" s="31"/>
      <c r="H254" s="31"/>
      <c r="I254" s="31"/>
      <c r="J254" s="32"/>
      <c r="K254" s="31"/>
      <c r="L254" s="32"/>
      <c r="M254" s="5"/>
      <c r="N254" s="29"/>
      <c r="O254" s="113"/>
      <c r="P254" s="31"/>
      <c r="Q254" s="31"/>
      <c r="R254" s="31"/>
      <c r="S254" s="31"/>
      <c r="T254" s="31"/>
      <c r="U254" s="31"/>
      <c r="V254" s="31"/>
      <c r="W254" s="31"/>
      <c r="X254" s="31"/>
    </row>
    <row r="255" spans="1:25" s="46" customFormat="1" ht="14">
      <c r="A255" s="5"/>
      <c r="B255" s="29"/>
      <c r="C255" s="45" t="s">
        <v>273</v>
      </c>
      <c r="D255" s="31"/>
      <c r="E255" s="31"/>
      <c r="F255" s="31"/>
      <c r="G255" s="31"/>
      <c r="H255" s="31"/>
      <c r="I255" s="31"/>
      <c r="J255" s="32"/>
      <c r="K255" s="31"/>
      <c r="L255" s="32"/>
      <c r="M255" s="5"/>
      <c r="N255" s="29"/>
      <c r="O255" s="45" t="s">
        <v>273</v>
      </c>
      <c r="P255" s="31"/>
      <c r="Q255" s="31"/>
      <c r="R255" s="31"/>
      <c r="S255" s="31"/>
      <c r="T255" s="31"/>
      <c r="U255" s="31"/>
      <c r="V255" s="31"/>
      <c r="W255" s="31"/>
      <c r="X255" s="31"/>
    </row>
    <row r="256" spans="1:25" s="7" customFormat="1" ht="15" thickBot="1">
      <c r="A256" s="5"/>
      <c r="B256" s="2"/>
      <c r="C256" s="8" t="s">
        <v>274</v>
      </c>
      <c r="D256" s="2"/>
      <c r="E256" s="2"/>
      <c r="F256" s="2"/>
      <c r="G256" s="2"/>
      <c r="H256" s="2"/>
      <c r="I256" s="4"/>
      <c r="J256" s="4"/>
      <c r="K256" s="4"/>
      <c r="L256" s="4"/>
      <c r="M256" s="5"/>
      <c r="N256" s="2"/>
      <c r="O256" s="9"/>
      <c r="Q256" s="2"/>
      <c r="R256" s="2"/>
      <c r="S256" s="2"/>
      <c r="U256" s="114"/>
      <c r="V256" s="114"/>
      <c r="W256" s="114"/>
      <c r="X256" s="114" t="s">
        <v>275</v>
      </c>
      <c r="Y256" s="115"/>
    </row>
    <row r="257" spans="1:34" s="17" customFormat="1" ht="14" thickTop="1">
      <c r="A257" s="10"/>
      <c r="B257" s="11"/>
      <c r="C257" s="12"/>
      <c r="D257" s="13" t="s">
        <v>3</v>
      </c>
      <c r="E257" s="13" t="s">
        <v>4</v>
      </c>
      <c r="F257" s="13" t="s">
        <v>5</v>
      </c>
      <c r="G257" s="13" t="s">
        <v>6</v>
      </c>
      <c r="H257" s="13" t="s">
        <v>7</v>
      </c>
      <c r="I257" s="14" t="s">
        <v>8</v>
      </c>
      <c r="J257" s="13" t="s">
        <v>9</v>
      </c>
      <c r="K257" s="14"/>
      <c r="L257" s="14"/>
      <c r="M257" s="10"/>
      <c r="N257" s="11"/>
      <c r="O257" s="12"/>
      <c r="P257" s="13" t="s">
        <v>3</v>
      </c>
      <c r="Q257" s="13" t="s">
        <v>4</v>
      </c>
      <c r="R257" s="13" t="s">
        <v>5</v>
      </c>
      <c r="S257" s="13" t="s">
        <v>6</v>
      </c>
      <c r="T257" s="13" t="s">
        <v>7</v>
      </c>
      <c r="U257" s="14" t="s">
        <v>8</v>
      </c>
      <c r="V257" s="13" t="s">
        <v>9</v>
      </c>
      <c r="W257" s="15"/>
      <c r="X257" s="15"/>
      <c r="Y257" s="16"/>
    </row>
    <row r="258" spans="1:34" ht="61" thickBot="1">
      <c r="A258" s="5"/>
      <c r="B258" s="59" t="s">
        <v>10</v>
      </c>
      <c r="C258" s="19" t="s">
        <v>11</v>
      </c>
      <c r="D258" s="20" t="s">
        <v>12</v>
      </c>
      <c r="E258" s="20" t="s">
        <v>13</v>
      </c>
      <c r="F258" s="20" t="s">
        <v>14</v>
      </c>
      <c r="G258" s="20" t="s">
        <v>15</v>
      </c>
      <c r="H258" s="20" t="s">
        <v>16</v>
      </c>
      <c r="I258" s="21" t="s">
        <v>17</v>
      </c>
      <c r="J258" s="20" t="s">
        <v>18</v>
      </c>
      <c r="K258" s="21" t="s">
        <v>19</v>
      </c>
      <c r="L258" s="21" t="s">
        <v>20</v>
      </c>
      <c r="M258" s="5"/>
      <c r="N258" s="59" t="s">
        <v>10</v>
      </c>
      <c r="O258" s="19" t="s">
        <v>11</v>
      </c>
      <c r="P258" s="20" t="s">
        <v>12</v>
      </c>
      <c r="Q258" s="20" t="s">
        <v>13</v>
      </c>
      <c r="R258" s="20" t="s">
        <v>14</v>
      </c>
      <c r="S258" s="20" t="s">
        <v>15</v>
      </c>
      <c r="T258" s="20" t="s">
        <v>16</v>
      </c>
      <c r="U258" s="21" t="s">
        <v>17</v>
      </c>
      <c r="V258" s="20" t="s">
        <v>18</v>
      </c>
      <c r="W258" s="21" t="s">
        <v>19</v>
      </c>
      <c r="X258" s="21" t="s">
        <v>20</v>
      </c>
      <c r="Y258" s="28" t="s">
        <v>21</v>
      </c>
    </row>
    <row r="259" spans="1:34" s="28" customFormat="1" ht="14">
      <c r="A259" s="5"/>
      <c r="D259" s="26"/>
      <c r="E259" s="26"/>
      <c r="F259" s="26"/>
      <c r="G259" s="26"/>
      <c r="H259" s="26"/>
      <c r="I259" s="26"/>
      <c r="J259" s="26"/>
      <c r="K259" s="26"/>
      <c r="L259" s="26"/>
      <c r="M259" s="5"/>
      <c r="N259" s="48" t="s">
        <v>251</v>
      </c>
      <c r="O259" s="42" t="s">
        <v>252</v>
      </c>
      <c r="P259" s="27">
        <v>71</v>
      </c>
      <c r="Q259" s="27">
        <v>2</v>
      </c>
      <c r="R259" s="27">
        <v>-62</v>
      </c>
      <c r="S259" s="27">
        <v>192</v>
      </c>
      <c r="T259" s="27">
        <v>2</v>
      </c>
      <c r="U259" s="27">
        <v>205</v>
      </c>
      <c r="V259" s="26"/>
      <c r="W259" s="26"/>
      <c r="X259" s="27">
        <v>205</v>
      </c>
      <c r="Y259" s="28">
        <v>205</v>
      </c>
    </row>
    <row r="260" spans="1:34" s="28" customFormat="1" ht="14">
      <c r="A260" s="5"/>
      <c r="D260" s="26"/>
      <c r="E260" s="26"/>
      <c r="F260" s="26"/>
      <c r="G260" s="26"/>
      <c r="H260" s="26"/>
      <c r="I260" s="26"/>
      <c r="J260" s="26"/>
      <c r="K260" s="26"/>
      <c r="L260" s="26"/>
      <c r="M260" s="5"/>
      <c r="N260" s="48" t="s">
        <v>253</v>
      </c>
      <c r="O260" s="42" t="s">
        <v>254</v>
      </c>
      <c r="P260" s="26"/>
      <c r="Q260" s="26"/>
      <c r="R260" s="26"/>
      <c r="S260" s="26"/>
      <c r="T260" s="26"/>
      <c r="U260" s="26"/>
      <c r="V260" s="27">
        <v>-13</v>
      </c>
      <c r="W260" s="26"/>
      <c r="X260" s="27">
        <v>-13</v>
      </c>
      <c r="Y260" s="28">
        <v>-13</v>
      </c>
    </row>
    <row r="261" spans="1:34" s="28" customFormat="1" ht="14">
      <c r="A261" s="5"/>
      <c r="B261" s="48" t="s">
        <v>276</v>
      </c>
      <c r="C261" s="25" t="s">
        <v>277</v>
      </c>
      <c r="D261" s="26">
        <v>308</v>
      </c>
      <c r="E261" s="26">
        <v>8</v>
      </c>
      <c r="F261" s="26">
        <v>38</v>
      </c>
      <c r="G261" s="26">
        <v>55</v>
      </c>
      <c r="H261" s="26">
        <v>5</v>
      </c>
      <c r="I261" s="116">
        <v>414</v>
      </c>
      <c r="J261" s="26"/>
      <c r="K261" s="26"/>
      <c r="L261" s="27">
        <v>414</v>
      </c>
      <c r="M261" s="5"/>
      <c r="N261" s="48" t="s">
        <v>276</v>
      </c>
      <c r="O261" s="25" t="s">
        <v>277</v>
      </c>
      <c r="P261" s="26"/>
      <c r="Q261" s="26"/>
      <c r="R261" s="26"/>
      <c r="S261" s="26"/>
      <c r="T261" s="26"/>
      <c r="U261" s="26"/>
      <c r="V261" s="27"/>
      <c r="W261" s="116">
        <v>414</v>
      </c>
      <c r="X261" s="27">
        <v>414</v>
      </c>
      <c r="Y261" s="28">
        <v>0</v>
      </c>
    </row>
    <row r="262" spans="1:34" s="28" customFormat="1" ht="14">
      <c r="A262" s="5"/>
      <c r="B262" s="48" t="s">
        <v>278</v>
      </c>
      <c r="C262" s="25" t="s">
        <v>279</v>
      </c>
      <c r="D262" s="26">
        <v>151</v>
      </c>
      <c r="E262" s="26">
        <v>-4</v>
      </c>
      <c r="F262" s="26">
        <v>11</v>
      </c>
      <c r="G262" s="26">
        <v>32</v>
      </c>
      <c r="H262" s="26">
        <v>2</v>
      </c>
      <c r="I262" s="116">
        <v>192</v>
      </c>
      <c r="J262" s="26"/>
      <c r="K262" s="26"/>
      <c r="L262" s="27">
        <v>192</v>
      </c>
      <c r="M262" s="5"/>
      <c r="N262" s="48" t="s">
        <v>278</v>
      </c>
      <c r="O262" s="25" t="s">
        <v>279</v>
      </c>
      <c r="P262" s="26"/>
      <c r="Q262" s="26"/>
      <c r="R262" s="26"/>
      <c r="S262" s="26"/>
      <c r="T262" s="26"/>
      <c r="U262" s="26"/>
      <c r="V262" s="27"/>
      <c r="W262" s="116">
        <v>192</v>
      </c>
      <c r="X262" s="27">
        <v>192</v>
      </c>
      <c r="Y262" s="28">
        <v>0</v>
      </c>
    </row>
    <row r="263" spans="1:34" s="120" customFormat="1" ht="14">
      <c r="A263" s="117"/>
      <c r="B263" s="48" t="s">
        <v>280</v>
      </c>
      <c r="C263" s="118" t="s">
        <v>281</v>
      </c>
      <c r="D263" s="116">
        <v>280</v>
      </c>
      <c r="E263" s="116">
        <v>8</v>
      </c>
      <c r="F263" s="116">
        <v>35</v>
      </c>
      <c r="G263" s="116">
        <v>48</v>
      </c>
      <c r="H263" s="116">
        <v>5</v>
      </c>
      <c r="I263" s="116">
        <v>376</v>
      </c>
      <c r="J263" s="119"/>
      <c r="K263" s="119"/>
      <c r="L263" s="27">
        <v>376</v>
      </c>
      <c r="M263" s="117"/>
      <c r="N263" s="48" t="s">
        <v>280</v>
      </c>
      <c r="O263" s="118" t="s">
        <v>281</v>
      </c>
      <c r="P263" s="119"/>
      <c r="Q263" s="119"/>
      <c r="R263" s="119"/>
      <c r="S263" s="119"/>
      <c r="T263" s="119"/>
      <c r="U263" s="119"/>
      <c r="V263" s="119"/>
      <c r="W263" s="116">
        <v>376</v>
      </c>
      <c r="X263" s="27">
        <v>376</v>
      </c>
      <c r="Y263" s="28">
        <v>0</v>
      </c>
      <c r="Z263" s="119"/>
      <c r="AA263" s="119"/>
      <c r="AB263" s="119"/>
      <c r="AC263" s="119"/>
      <c r="AD263" s="119"/>
      <c r="AE263" s="119"/>
      <c r="AF263" s="119"/>
      <c r="AG263" s="119"/>
      <c r="AH263" s="119"/>
    </row>
    <row r="264" spans="1:34" s="120" customFormat="1" ht="14" outlineLevel="1">
      <c r="A264" s="117"/>
      <c r="B264" s="48" t="s">
        <v>282</v>
      </c>
      <c r="C264" s="121" t="s">
        <v>283</v>
      </c>
      <c r="D264" s="116">
        <v>263</v>
      </c>
      <c r="E264" s="116">
        <v>8</v>
      </c>
      <c r="F264" s="116">
        <v>35</v>
      </c>
      <c r="G264" s="116">
        <v>48</v>
      </c>
      <c r="H264" s="116">
        <v>5</v>
      </c>
      <c r="I264" s="116">
        <v>359</v>
      </c>
      <c r="J264" s="119"/>
      <c r="K264" s="119"/>
      <c r="L264" s="27">
        <v>359</v>
      </c>
      <c r="M264" s="117"/>
      <c r="N264" s="48" t="s">
        <v>282</v>
      </c>
      <c r="O264" s="121" t="s">
        <v>283</v>
      </c>
      <c r="P264" s="119"/>
      <c r="Q264" s="119"/>
      <c r="R264" s="119"/>
      <c r="S264" s="119"/>
      <c r="T264" s="119"/>
      <c r="U264" s="119"/>
      <c r="V264" s="119"/>
      <c r="W264" s="116">
        <v>359</v>
      </c>
      <c r="X264" s="27">
        <v>359</v>
      </c>
      <c r="Y264" s="28">
        <v>0</v>
      </c>
      <c r="Z264" s="119"/>
      <c r="AA264" s="119"/>
      <c r="AB264" s="119"/>
      <c r="AC264" s="119"/>
      <c r="AD264" s="119"/>
      <c r="AE264" s="119"/>
      <c r="AF264" s="119"/>
      <c r="AG264" s="119"/>
      <c r="AH264" s="119"/>
    </row>
    <row r="265" spans="1:34" s="125" customFormat="1" ht="14" outlineLevel="2">
      <c r="A265" s="117"/>
      <c r="B265" s="49" t="s">
        <v>284</v>
      </c>
      <c r="C265" s="122" t="s">
        <v>285</v>
      </c>
      <c r="D265" s="123">
        <v>262</v>
      </c>
      <c r="E265" s="123">
        <v>8</v>
      </c>
      <c r="F265" s="123">
        <v>38</v>
      </c>
      <c r="G265" s="123">
        <v>45</v>
      </c>
      <c r="H265" s="123">
        <v>5</v>
      </c>
      <c r="I265" s="116">
        <v>358</v>
      </c>
      <c r="J265" s="124"/>
      <c r="K265" s="119"/>
      <c r="L265" s="27">
        <v>358</v>
      </c>
      <c r="M265" s="117"/>
      <c r="N265" s="49" t="s">
        <v>284</v>
      </c>
      <c r="O265" s="122" t="s">
        <v>285</v>
      </c>
      <c r="P265" s="124"/>
      <c r="Q265" s="124"/>
      <c r="R265" s="124"/>
      <c r="S265" s="124"/>
      <c r="T265" s="124"/>
      <c r="U265" s="119"/>
      <c r="V265" s="124"/>
      <c r="W265" s="116">
        <v>358</v>
      </c>
      <c r="X265" s="27">
        <v>358</v>
      </c>
      <c r="Y265" s="28">
        <v>0</v>
      </c>
      <c r="Z265" s="124"/>
      <c r="AA265" s="124"/>
      <c r="AB265" s="124"/>
      <c r="AC265" s="124"/>
      <c r="AD265" s="124"/>
      <c r="AE265" s="124"/>
      <c r="AF265" s="124"/>
      <c r="AG265" s="124"/>
      <c r="AH265" s="124"/>
    </row>
    <row r="266" spans="1:34" s="125" customFormat="1" ht="14" outlineLevel="2">
      <c r="A266" s="117"/>
      <c r="B266" s="49" t="s">
        <v>286</v>
      </c>
      <c r="C266" s="122" t="s">
        <v>287</v>
      </c>
      <c r="D266" s="123">
        <v>5</v>
      </c>
      <c r="E266" s="123">
        <v>0</v>
      </c>
      <c r="F266" s="123">
        <v>0</v>
      </c>
      <c r="G266" s="123">
        <v>3</v>
      </c>
      <c r="H266" s="123" t="s">
        <v>159</v>
      </c>
      <c r="I266" s="116">
        <v>9</v>
      </c>
      <c r="J266" s="124"/>
      <c r="K266" s="119"/>
      <c r="L266" s="27">
        <v>9</v>
      </c>
      <c r="M266" s="117"/>
      <c r="N266" s="49" t="s">
        <v>286</v>
      </c>
      <c r="O266" s="122" t="s">
        <v>287</v>
      </c>
      <c r="P266" s="124"/>
      <c r="Q266" s="124"/>
      <c r="R266" s="124"/>
      <c r="S266" s="124"/>
      <c r="T266" s="124"/>
      <c r="U266" s="119"/>
      <c r="V266" s="124"/>
      <c r="W266" s="116">
        <v>9</v>
      </c>
      <c r="X266" s="27">
        <v>9</v>
      </c>
      <c r="Y266" s="28">
        <v>0</v>
      </c>
      <c r="Z266" s="124"/>
      <c r="AA266" s="124"/>
      <c r="AB266" s="124"/>
      <c r="AC266" s="124"/>
      <c r="AD266" s="124"/>
      <c r="AE266" s="124"/>
      <c r="AF266" s="124"/>
      <c r="AG266" s="124"/>
      <c r="AH266" s="124"/>
    </row>
    <row r="267" spans="1:34" s="125" customFormat="1" ht="12" customHeight="1" outlineLevel="2">
      <c r="A267" s="117"/>
      <c r="B267" s="49" t="s">
        <v>288</v>
      </c>
      <c r="C267" s="122" t="s">
        <v>289</v>
      </c>
      <c r="D267" s="123">
        <v>-4</v>
      </c>
      <c r="E267" s="124"/>
      <c r="F267" s="123">
        <v>-3</v>
      </c>
      <c r="G267" s="123">
        <v>0</v>
      </c>
      <c r="H267" s="124">
        <v>-1</v>
      </c>
      <c r="I267" s="116">
        <v>-8</v>
      </c>
      <c r="J267" s="124"/>
      <c r="K267" s="119"/>
      <c r="L267" s="27">
        <v>-8</v>
      </c>
      <c r="M267" s="117"/>
      <c r="N267" s="49" t="s">
        <v>288</v>
      </c>
      <c r="O267" s="122" t="s">
        <v>289</v>
      </c>
      <c r="P267" s="124"/>
      <c r="Q267" s="124"/>
      <c r="R267" s="124"/>
      <c r="S267" s="124"/>
      <c r="T267" s="124"/>
      <c r="U267" s="119"/>
      <c r="V267" s="124"/>
      <c r="W267" s="116">
        <v>-8</v>
      </c>
      <c r="X267" s="27">
        <v>-8</v>
      </c>
      <c r="Y267" s="28">
        <v>0</v>
      </c>
      <c r="Z267" s="124"/>
      <c r="AA267" s="124"/>
      <c r="AB267" s="124"/>
      <c r="AC267" s="124"/>
      <c r="AD267" s="124"/>
      <c r="AE267" s="124"/>
      <c r="AF267" s="124"/>
      <c r="AG267" s="124"/>
      <c r="AH267" s="124"/>
    </row>
    <row r="268" spans="1:34" s="125" customFormat="1" ht="12" customHeight="1" outlineLevel="2">
      <c r="A268" s="117"/>
      <c r="B268" s="49" t="s">
        <v>290</v>
      </c>
      <c r="C268" s="126" t="s">
        <v>291</v>
      </c>
      <c r="D268" s="123" t="s">
        <v>292</v>
      </c>
      <c r="E268" s="124"/>
      <c r="F268" s="124"/>
      <c r="G268" s="124"/>
      <c r="H268" s="124"/>
      <c r="I268" s="116">
        <v>17</v>
      </c>
      <c r="J268" s="124"/>
      <c r="K268" s="119"/>
      <c r="L268" s="27">
        <v>17</v>
      </c>
      <c r="M268" s="117"/>
      <c r="N268" s="49" t="s">
        <v>290</v>
      </c>
      <c r="O268" s="126" t="s">
        <v>291</v>
      </c>
      <c r="P268" s="124"/>
      <c r="Q268" s="124"/>
      <c r="R268" s="124"/>
      <c r="S268" s="124"/>
      <c r="T268" s="124"/>
      <c r="U268" s="119"/>
      <c r="V268" s="124"/>
      <c r="W268" s="116">
        <v>17</v>
      </c>
      <c r="X268" s="27">
        <v>17</v>
      </c>
      <c r="Y268" s="28">
        <v>0</v>
      </c>
      <c r="Z268" s="124"/>
      <c r="AA268" s="124"/>
      <c r="AB268" s="124"/>
      <c r="AC268" s="124"/>
      <c r="AD268" s="124"/>
      <c r="AE268" s="124"/>
      <c r="AF268" s="124"/>
      <c r="AG268" s="124"/>
      <c r="AH268" s="124"/>
    </row>
    <row r="269" spans="1:34" s="120" customFormat="1" ht="12" customHeight="1">
      <c r="A269" s="117"/>
      <c r="B269" s="48" t="s">
        <v>50</v>
      </c>
      <c r="C269" s="127" t="s">
        <v>293</v>
      </c>
      <c r="D269" s="116">
        <v>-157</v>
      </c>
      <c r="E269" s="116">
        <v>-12</v>
      </c>
      <c r="F269" s="116">
        <v>-27</v>
      </c>
      <c r="G269" s="116">
        <v>-23</v>
      </c>
      <c r="H269" s="116">
        <v>-3</v>
      </c>
      <c r="I269" s="116">
        <v>-222</v>
      </c>
      <c r="J269" s="119"/>
      <c r="K269" s="119"/>
      <c r="L269" s="27">
        <v>-222</v>
      </c>
      <c r="M269" s="117"/>
      <c r="N269" s="48" t="s">
        <v>50</v>
      </c>
      <c r="O269" s="127" t="s">
        <v>293</v>
      </c>
      <c r="P269" s="119"/>
      <c r="Q269" s="119"/>
      <c r="R269" s="119"/>
      <c r="S269" s="119"/>
      <c r="T269" s="119"/>
      <c r="U269" s="119"/>
      <c r="V269" s="119"/>
      <c r="W269" s="116">
        <v>-222</v>
      </c>
      <c r="X269" s="27">
        <v>-222</v>
      </c>
      <c r="Y269" s="28">
        <v>0</v>
      </c>
      <c r="Z269" s="119"/>
      <c r="AA269" s="119"/>
      <c r="AB269" s="119"/>
      <c r="AC269" s="119"/>
      <c r="AD269" s="119"/>
      <c r="AE269" s="119"/>
      <c r="AF269" s="119"/>
      <c r="AG269" s="119"/>
      <c r="AH269" s="119"/>
    </row>
    <row r="270" spans="1:34" s="120" customFormat="1" ht="15.75" customHeight="1">
      <c r="A270" s="117"/>
      <c r="B270" s="128" t="s">
        <v>294</v>
      </c>
      <c r="C270" s="129" t="s">
        <v>295</v>
      </c>
      <c r="D270" s="116"/>
      <c r="E270" s="116"/>
      <c r="F270" s="116"/>
      <c r="G270" s="116"/>
      <c r="H270" s="116"/>
      <c r="I270" s="116"/>
      <c r="J270" s="119"/>
      <c r="K270" s="119"/>
      <c r="L270" s="27"/>
      <c r="M270" s="117"/>
      <c r="N270" s="128" t="s">
        <v>294</v>
      </c>
      <c r="O270" s="129" t="s">
        <v>295</v>
      </c>
      <c r="P270" s="119"/>
      <c r="Q270" s="119"/>
      <c r="R270" s="119"/>
      <c r="S270" s="119"/>
      <c r="T270" s="119"/>
      <c r="U270" s="119"/>
      <c r="V270" s="119"/>
      <c r="W270" s="116"/>
      <c r="X270" s="27"/>
      <c r="Y270" s="28"/>
      <c r="Z270" s="119"/>
      <c r="AA270" s="119"/>
      <c r="AB270" s="119"/>
      <c r="AC270" s="119"/>
      <c r="AD270" s="119"/>
      <c r="AE270" s="119"/>
      <c r="AF270" s="119"/>
      <c r="AG270" s="119"/>
      <c r="AH270" s="119"/>
    </row>
    <row r="271" spans="1:34" customFormat="1" ht="16" outlineLevel="1">
      <c r="A271" s="130"/>
      <c r="B271" s="131" t="s">
        <v>296</v>
      </c>
      <c r="C271" s="132" t="s">
        <v>297</v>
      </c>
      <c r="I271" s="133"/>
      <c r="K271" s="133"/>
      <c r="L271" s="133"/>
      <c r="M271" s="130"/>
      <c r="N271" s="131" t="s">
        <v>296</v>
      </c>
      <c r="O271" s="132" t="s">
        <v>297</v>
      </c>
      <c r="U271" s="133"/>
      <c r="W271" s="133"/>
      <c r="X271" s="133"/>
      <c r="Y271" s="133"/>
    </row>
    <row r="272" spans="1:34" s="133" customFormat="1" ht="16" outlineLevel="1">
      <c r="A272" s="130"/>
      <c r="B272" s="128" t="s">
        <v>298</v>
      </c>
      <c r="C272" s="134" t="s">
        <v>299</v>
      </c>
      <c r="M272" s="130"/>
      <c r="N272" s="128" t="s">
        <v>298</v>
      </c>
      <c r="O272" s="134" t="s">
        <v>299</v>
      </c>
    </row>
    <row r="273" spans="1:25" customFormat="1" ht="16" outlineLevel="2">
      <c r="A273" s="130"/>
      <c r="B273" s="131" t="s">
        <v>300</v>
      </c>
      <c r="C273" s="135" t="s">
        <v>301</v>
      </c>
      <c r="I273" s="133"/>
      <c r="K273" s="133"/>
      <c r="L273" s="133"/>
      <c r="M273" s="130"/>
      <c r="N273" s="131" t="s">
        <v>300</v>
      </c>
      <c r="O273" s="135" t="s">
        <v>301</v>
      </c>
      <c r="U273" s="133"/>
      <c r="W273" s="133"/>
      <c r="X273" s="133"/>
      <c r="Y273" s="133"/>
    </row>
    <row r="274" spans="1:25" customFormat="1" ht="16" outlineLevel="2">
      <c r="A274" s="130"/>
      <c r="B274" s="131" t="s">
        <v>302</v>
      </c>
      <c r="C274" s="135" t="s">
        <v>303</v>
      </c>
      <c r="I274" s="133"/>
      <c r="K274" s="133"/>
      <c r="L274" s="133"/>
      <c r="M274" s="130"/>
      <c r="N274" s="131" t="s">
        <v>302</v>
      </c>
      <c r="O274" s="135" t="s">
        <v>303</v>
      </c>
      <c r="U274" s="133"/>
      <c r="W274" s="133"/>
      <c r="X274" s="133"/>
      <c r="Y274" s="133"/>
    </row>
    <row r="275" spans="1:25" customFormat="1" ht="16" outlineLevel="2">
      <c r="A275" s="130"/>
      <c r="B275" s="131" t="s">
        <v>304</v>
      </c>
      <c r="C275" s="135" t="s">
        <v>305</v>
      </c>
      <c r="I275" s="133"/>
      <c r="K275" s="133"/>
      <c r="L275" s="133"/>
      <c r="M275" s="130"/>
      <c r="N275" s="131" t="s">
        <v>304</v>
      </c>
      <c r="O275" s="135" t="s">
        <v>305</v>
      </c>
      <c r="U275" s="133"/>
      <c r="W275" s="133"/>
      <c r="X275" s="133"/>
      <c r="Y275" s="133"/>
    </row>
    <row r="276" spans="1:25" s="133" customFormat="1" ht="16" outlineLevel="1">
      <c r="A276" s="130"/>
      <c r="B276" s="128" t="s">
        <v>306</v>
      </c>
      <c r="C276" s="134" t="s">
        <v>307</v>
      </c>
      <c r="M276" s="130"/>
      <c r="N276" s="128" t="s">
        <v>306</v>
      </c>
      <c r="O276" s="134" t="s">
        <v>307</v>
      </c>
    </row>
    <row r="277" spans="1:25" customFormat="1" ht="16" outlineLevel="2">
      <c r="A277" s="130"/>
      <c r="B277" s="131" t="s">
        <v>308</v>
      </c>
      <c r="C277" s="135" t="s">
        <v>309</v>
      </c>
      <c r="I277" s="133"/>
      <c r="K277" s="133"/>
      <c r="L277" s="133"/>
      <c r="M277" s="130"/>
      <c r="N277" s="131" t="s">
        <v>308</v>
      </c>
      <c r="O277" s="135" t="s">
        <v>309</v>
      </c>
      <c r="U277" s="133"/>
      <c r="W277" s="133"/>
      <c r="X277" s="133"/>
      <c r="Y277" s="133"/>
    </row>
    <row r="278" spans="1:25" customFormat="1" ht="16" outlineLevel="2">
      <c r="A278" s="130"/>
      <c r="B278" s="131" t="s">
        <v>310</v>
      </c>
      <c r="C278" s="135" t="s">
        <v>311</v>
      </c>
      <c r="I278" s="133"/>
      <c r="K278" s="133"/>
      <c r="L278" s="133"/>
      <c r="M278" s="130"/>
      <c r="N278" s="131" t="s">
        <v>310</v>
      </c>
      <c r="O278" s="135" t="s">
        <v>311</v>
      </c>
      <c r="U278" s="133"/>
      <c r="W278" s="133"/>
      <c r="X278" s="133"/>
      <c r="Y278" s="133"/>
    </row>
    <row r="279" spans="1:25" customFormat="1" ht="16" outlineLevel="2">
      <c r="A279" s="130"/>
      <c r="B279" s="131" t="s">
        <v>312</v>
      </c>
      <c r="C279" s="135" t="s">
        <v>313</v>
      </c>
      <c r="I279" s="133"/>
      <c r="K279" s="133"/>
      <c r="L279" s="133"/>
      <c r="M279" s="130"/>
      <c r="N279" s="131" t="s">
        <v>312</v>
      </c>
      <c r="O279" s="135" t="s">
        <v>313</v>
      </c>
      <c r="U279" s="133"/>
      <c r="W279" s="133"/>
      <c r="X279" s="133"/>
      <c r="Y279" s="133"/>
    </row>
    <row r="280" spans="1:25" customFormat="1" ht="16" outlineLevel="1">
      <c r="A280" s="130"/>
      <c r="B280" s="131" t="s">
        <v>314</v>
      </c>
      <c r="C280" s="132" t="s">
        <v>315</v>
      </c>
      <c r="I280" s="133"/>
      <c r="K280" s="133"/>
      <c r="L280" s="133"/>
      <c r="M280" s="130"/>
      <c r="N280" s="131" t="s">
        <v>314</v>
      </c>
      <c r="O280" s="132" t="s">
        <v>315</v>
      </c>
      <c r="U280" s="133"/>
      <c r="W280" s="133"/>
      <c r="X280" s="133"/>
      <c r="Y280" s="133"/>
    </row>
    <row r="281" spans="1:25" s="133" customFormat="1" ht="16" outlineLevel="1">
      <c r="A281" s="130"/>
      <c r="B281" s="128" t="s">
        <v>316</v>
      </c>
      <c r="C281" s="134" t="s">
        <v>317</v>
      </c>
      <c r="M281" s="130"/>
      <c r="N281" s="128" t="s">
        <v>316</v>
      </c>
      <c r="O281" s="134" t="s">
        <v>317</v>
      </c>
    </row>
    <row r="282" spans="1:25" customFormat="1" ht="16" outlineLevel="2">
      <c r="A282" s="130"/>
      <c r="B282" s="131" t="s">
        <v>318</v>
      </c>
      <c r="C282" s="135" t="s">
        <v>319</v>
      </c>
      <c r="I282" s="133"/>
      <c r="K282" s="133"/>
      <c r="L282" s="133"/>
      <c r="M282" s="130"/>
      <c r="N282" s="131" t="s">
        <v>318</v>
      </c>
      <c r="O282" s="135" t="s">
        <v>319</v>
      </c>
      <c r="U282" s="133"/>
      <c r="W282" s="133"/>
      <c r="X282" s="133"/>
      <c r="Y282" s="133"/>
    </row>
    <row r="283" spans="1:25" customFormat="1" ht="16" outlineLevel="2">
      <c r="A283" s="130"/>
      <c r="B283" s="131" t="s">
        <v>320</v>
      </c>
      <c r="C283" s="135" t="s">
        <v>321</v>
      </c>
      <c r="I283" s="133"/>
      <c r="K283" s="133"/>
      <c r="L283" s="133"/>
      <c r="M283" s="130"/>
      <c r="N283" s="131" t="s">
        <v>320</v>
      </c>
      <c r="O283" s="135" t="s">
        <v>321</v>
      </c>
      <c r="U283" s="133"/>
      <c r="W283" s="133"/>
      <c r="X283" s="133"/>
      <c r="Y283" s="133"/>
    </row>
    <row r="284" spans="1:25" customFormat="1" ht="16" outlineLevel="1">
      <c r="A284" s="130"/>
      <c r="B284" s="131" t="s">
        <v>322</v>
      </c>
      <c r="C284" s="132" t="s">
        <v>291</v>
      </c>
      <c r="I284" s="133"/>
      <c r="K284" s="133"/>
      <c r="L284" s="133"/>
      <c r="M284" s="130"/>
      <c r="N284" s="131" t="s">
        <v>322</v>
      </c>
      <c r="O284" s="132" t="s">
        <v>291</v>
      </c>
      <c r="U284" s="133"/>
      <c r="W284" s="133"/>
      <c r="X284" s="133"/>
      <c r="Y284" s="133"/>
    </row>
    <row r="285" spans="1:25" s="133" customFormat="1" ht="16" outlineLevel="1">
      <c r="A285" s="130"/>
      <c r="B285" s="128" t="s">
        <v>323</v>
      </c>
      <c r="C285" s="134" t="s">
        <v>324</v>
      </c>
      <c r="M285" s="130"/>
      <c r="N285" s="128" t="s">
        <v>323</v>
      </c>
      <c r="O285" s="134" t="s">
        <v>324</v>
      </c>
    </row>
    <row r="286" spans="1:25" customFormat="1" ht="16" outlineLevel="2">
      <c r="A286" s="130"/>
      <c r="B286" s="131" t="s">
        <v>325</v>
      </c>
      <c r="C286" s="135" t="s">
        <v>326</v>
      </c>
      <c r="I286" s="133"/>
      <c r="K286" s="133"/>
      <c r="L286" s="133"/>
      <c r="M286" s="130"/>
      <c r="N286" s="131" t="s">
        <v>325</v>
      </c>
      <c r="O286" s="135" t="s">
        <v>326</v>
      </c>
      <c r="U286" s="133"/>
      <c r="W286" s="133"/>
      <c r="X286" s="133"/>
      <c r="Y286" s="133"/>
    </row>
    <row r="287" spans="1:25" customFormat="1" ht="16" outlineLevel="2">
      <c r="A287" s="130"/>
      <c r="B287" s="131" t="s">
        <v>327</v>
      </c>
      <c r="C287" s="135" t="s">
        <v>328</v>
      </c>
      <c r="I287" s="133"/>
      <c r="K287" s="133"/>
      <c r="L287" s="133"/>
      <c r="M287" s="130"/>
      <c r="N287" s="131" t="s">
        <v>327</v>
      </c>
      <c r="O287" s="135" t="s">
        <v>328</v>
      </c>
      <c r="U287" s="133"/>
      <c r="W287" s="133"/>
      <c r="X287" s="133"/>
      <c r="Y287" s="133"/>
    </row>
    <row r="288" spans="1:25" s="133" customFormat="1" ht="16" outlineLevel="2">
      <c r="A288" s="130"/>
      <c r="B288" s="128" t="s">
        <v>329</v>
      </c>
      <c r="C288" s="136" t="s">
        <v>330</v>
      </c>
      <c r="M288" s="130"/>
      <c r="N288" s="128" t="s">
        <v>329</v>
      </c>
      <c r="O288" s="136" t="s">
        <v>330</v>
      </c>
    </row>
    <row r="289" spans="1:34" customFormat="1" ht="16" outlineLevel="3">
      <c r="A289" s="130"/>
      <c r="B289" s="131" t="s">
        <v>331</v>
      </c>
      <c r="C289" s="137" t="s">
        <v>332</v>
      </c>
      <c r="I289" s="133"/>
      <c r="K289" s="133"/>
      <c r="L289" s="133"/>
      <c r="M289" s="130"/>
      <c r="N289" s="131" t="s">
        <v>331</v>
      </c>
      <c r="O289" s="137" t="s">
        <v>332</v>
      </c>
      <c r="U289" s="133"/>
      <c r="W289" s="133"/>
      <c r="X289" s="133"/>
      <c r="Y289" s="133"/>
    </row>
    <row r="290" spans="1:34" customFormat="1" ht="16" outlineLevel="3">
      <c r="A290" s="130"/>
      <c r="B290" s="131" t="s">
        <v>333</v>
      </c>
      <c r="C290" s="137" t="s">
        <v>334</v>
      </c>
      <c r="I290" s="133"/>
      <c r="K290" s="133"/>
      <c r="L290" s="133"/>
      <c r="M290" s="130"/>
      <c r="N290" s="131" t="s">
        <v>333</v>
      </c>
      <c r="O290" s="137" t="s">
        <v>334</v>
      </c>
      <c r="U290" s="133"/>
      <c r="W290" s="133"/>
      <c r="X290" s="133"/>
      <c r="Y290" s="133"/>
    </row>
    <row r="291" spans="1:34" customFormat="1" ht="16" outlineLevel="2">
      <c r="A291" s="130"/>
      <c r="B291" s="131" t="s">
        <v>335</v>
      </c>
      <c r="C291" s="135" t="s">
        <v>336</v>
      </c>
      <c r="I291" s="133"/>
      <c r="K291" s="133"/>
      <c r="L291" s="133"/>
      <c r="M291" s="130"/>
      <c r="N291" s="131" t="s">
        <v>335</v>
      </c>
      <c r="O291" s="135" t="s">
        <v>336</v>
      </c>
      <c r="U291" s="133"/>
      <c r="W291" s="133"/>
      <c r="X291" s="133"/>
      <c r="Y291" s="133"/>
    </row>
    <row r="292" spans="1:34" customFormat="1" ht="16" outlineLevel="2">
      <c r="A292" s="130"/>
      <c r="B292" s="131" t="s">
        <v>337</v>
      </c>
      <c r="C292" s="135" t="s">
        <v>338</v>
      </c>
      <c r="I292" s="133"/>
      <c r="K292" s="133"/>
      <c r="L292" s="133"/>
      <c r="M292" s="130"/>
      <c r="N292" s="131" t="s">
        <v>337</v>
      </c>
      <c r="O292" s="135" t="s">
        <v>338</v>
      </c>
      <c r="U292" s="133"/>
      <c r="W292" s="133"/>
      <c r="X292" s="133"/>
      <c r="Y292" s="133"/>
    </row>
    <row r="293" spans="1:34" s="120" customFormat="1" ht="14">
      <c r="A293" s="117"/>
      <c r="B293" s="48" t="s">
        <v>339</v>
      </c>
      <c r="C293" s="127" t="s">
        <v>340</v>
      </c>
      <c r="D293" s="138">
        <v>26</v>
      </c>
      <c r="E293" s="119">
        <v>0</v>
      </c>
      <c r="F293" s="119">
        <v>0</v>
      </c>
      <c r="G293" s="116">
        <v>2</v>
      </c>
      <c r="H293" s="119">
        <v>0</v>
      </c>
      <c r="I293" s="116">
        <v>28</v>
      </c>
      <c r="J293" s="119"/>
      <c r="K293" s="119"/>
      <c r="L293" s="27">
        <v>28</v>
      </c>
      <c r="M293" s="117"/>
      <c r="N293" s="48" t="s">
        <v>339</v>
      </c>
      <c r="O293" s="127" t="s">
        <v>340</v>
      </c>
      <c r="P293" s="119"/>
      <c r="Q293" s="119"/>
      <c r="R293" s="119"/>
      <c r="S293" s="119"/>
      <c r="T293" s="119"/>
      <c r="U293" s="119"/>
      <c r="V293" s="119"/>
      <c r="W293" s="116">
        <v>28</v>
      </c>
      <c r="X293" s="27">
        <v>28</v>
      </c>
      <c r="Y293" s="28">
        <v>0</v>
      </c>
      <c r="Z293" s="119"/>
      <c r="AA293" s="119"/>
      <c r="AB293" s="119"/>
      <c r="AC293" s="119"/>
      <c r="AD293" s="119"/>
      <c r="AE293" s="119"/>
      <c r="AF293" s="119"/>
      <c r="AG293" s="119"/>
      <c r="AH293" s="119"/>
    </row>
    <row r="294" spans="1:34" customFormat="1" ht="16" outlineLevel="1">
      <c r="A294" s="130"/>
      <c r="B294" s="131" t="s">
        <v>341</v>
      </c>
      <c r="C294" s="132" t="s">
        <v>342</v>
      </c>
      <c r="I294" s="133"/>
      <c r="K294" s="133"/>
      <c r="L294" s="133"/>
      <c r="M294" s="130"/>
      <c r="N294" s="131" t="s">
        <v>341</v>
      </c>
      <c r="O294" s="132" t="s">
        <v>342</v>
      </c>
      <c r="U294" s="133"/>
      <c r="W294" s="133"/>
      <c r="X294" s="133"/>
      <c r="Y294" s="133"/>
    </row>
    <row r="295" spans="1:34" s="133" customFormat="1" ht="16" outlineLevel="1">
      <c r="A295" s="130"/>
      <c r="B295" s="128" t="s">
        <v>343</v>
      </c>
      <c r="C295" s="134" t="s">
        <v>344</v>
      </c>
      <c r="M295" s="130"/>
      <c r="N295" s="128" t="s">
        <v>343</v>
      </c>
      <c r="O295" s="134" t="s">
        <v>344</v>
      </c>
    </row>
    <row r="296" spans="1:34" customFormat="1" ht="16" outlineLevel="2">
      <c r="A296" s="130"/>
      <c r="B296" s="131" t="s">
        <v>345</v>
      </c>
      <c r="C296" s="135" t="s">
        <v>346</v>
      </c>
      <c r="I296" s="133"/>
      <c r="K296" s="133"/>
      <c r="L296" s="133"/>
      <c r="M296" s="130"/>
      <c r="N296" s="131" t="s">
        <v>345</v>
      </c>
      <c r="O296" s="135" t="s">
        <v>346</v>
      </c>
      <c r="U296" s="133"/>
      <c r="W296" s="133"/>
      <c r="X296" s="133"/>
      <c r="Y296" s="133"/>
    </row>
    <row r="297" spans="1:34" customFormat="1" ht="16" outlineLevel="2">
      <c r="A297" s="130"/>
      <c r="B297" s="131" t="s">
        <v>347</v>
      </c>
      <c r="C297" s="135" t="s">
        <v>348</v>
      </c>
      <c r="I297" s="133"/>
      <c r="K297" s="133"/>
      <c r="L297" s="133"/>
      <c r="M297" s="130"/>
      <c r="N297" s="131" t="s">
        <v>347</v>
      </c>
      <c r="O297" s="135" t="s">
        <v>348</v>
      </c>
      <c r="U297" s="133"/>
      <c r="W297" s="133"/>
      <c r="X297" s="133"/>
      <c r="Y297" s="133"/>
    </row>
    <row r="298" spans="1:34" customFormat="1" ht="16" outlineLevel="1">
      <c r="A298" s="130"/>
      <c r="B298" s="131" t="s">
        <v>349</v>
      </c>
      <c r="C298" s="132" t="s">
        <v>350</v>
      </c>
      <c r="I298" s="133"/>
      <c r="K298" s="133"/>
      <c r="L298" s="133"/>
      <c r="M298" s="130"/>
      <c r="N298" s="131" t="s">
        <v>349</v>
      </c>
      <c r="O298" s="132" t="s">
        <v>350</v>
      </c>
      <c r="U298" s="133"/>
      <c r="W298" s="133"/>
      <c r="X298" s="133"/>
      <c r="Y298" s="133"/>
    </row>
    <row r="299" spans="1:34" customFormat="1" ht="16" outlineLevel="1">
      <c r="A299" s="130"/>
      <c r="B299" s="131" t="s">
        <v>351</v>
      </c>
      <c r="C299" s="132" t="s">
        <v>352</v>
      </c>
      <c r="I299" s="133"/>
      <c r="K299" s="133"/>
      <c r="L299" s="133"/>
      <c r="M299" s="130"/>
      <c r="N299" s="131" t="s">
        <v>351</v>
      </c>
      <c r="O299" s="132" t="s">
        <v>352</v>
      </c>
      <c r="U299" s="133"/>
      <c r="W299" s="133"/>
      <c r="X299" s="133"/>
      <c r="Y299" s="133"/>
    </row>
    <row r="300" spans="1:34" customFormat="1" ht="16" outlineLevel="1">
      <c r="A300" s="130"/>
      <c r="B300" s="131" t="s">
        <v>353</v>
      </c>
      <c r="C300" s="132" t="s">
        <v>354</v>
      </c>
      <c r="I300" s="133"/>
      <c r="K300" s="133"/>
      <c r="L300" s="133"/>
      <c r="M300" s="130"/>
      <c r="N300" s="131" t="s">
        <v>353</v>
      </c>
      <c r="O300" s="132" t="s">
        <v>354</v>
      </c>
      <c r="U300" s="133"/>
      <c r="W300" s="133"/>
      <c r="X300" s="133"/>
      <c r="Y300" s="133"/>
    </row>
    <row r="301" spans="1:34" s="120" customFormat="1" ht="14">
      <c r="A301" s="117"/>
      <c r="B301" s="48" t="s">
        <v>355</v>
      </c>
      <c r="C301" s="127" t="s">
        <v>356</v>
      </c>
      <c r="D301" s="138">
        <v>2</v>
      </c>
      <c r="E301" s="119">
        <v>0</v>
      </c>
      <c r="F301" s="138">
        <v>3</v>
      </c>
      <c r="G301" s="138">
        <v>5</v>
      </c>
      <c r="H301" s="119">
        <v>0</v>
      </c>
      <c r="I301" s="116">
        <v>10</v>
      </c>
      <c r="J301" s="119"/>
      <c r="K301" s="119"/>
      <c r="L301" s="27">
        <v>10</v>
      </c>
      <c r="M301" s="117"/>
      <c r="N301" s="48" t="s">
        <v>355</v>
      </c>
      <c r="O301" s="127" t="s">
        <v>356</v>
      </c>
      <c r="P301" s="119"/>
      <c r="Q301" s="119"/>
      <c r="R301" s="119"/>
      <c r="S301" s="119"/>
      <c r="T301" s="119"/>
      <c r="U301" s="119"/>
      <c r="V301" s="119"/>
      <c r="W301" s="116">
        <v>10</v>
      </c>
      <c r="X301" s="27">
        <v>10</v>
      </c>
      <c r="Y301" s="28">
        <v>0</v>
      </c>
      <c r="Z301" s="119"/>
      <c r="AA301" s="119"/>
      <c r="AB301" s="119"/>
      <c r="AC301" s="119"/>
      <c r="AD301" s="119"/>
      <c r="AE301" s="119"/>
      <c r="AF301" s="119"/>
      <c r="AG301" s="119"/>
      <c r="AH301" s="119"/>
    </row>
    <row r="302" spans="1:34" s="125" customFormat="1" ht="14" hidden="1">
      <c r="A302" s="117"/>
      <c r="B302" s="131" t="s">
        <v>357</v>
      </c>
      <c r="C302" s="132" t="s">
        <v>358</v>
      </c>
      <c r="D302" s="123"/>
      <c r="E302" s="124"/>
      <c r="F302" s="123"/>
      <c r="G302" s="123"/>
      <c r="H302" s="124"/>
      <c r="I302" s="116"/>
      <c r="J302" s="124"/>
      <c r="K302" s="119"/>
      <c r="L302" s="27"/>
      <c r="M302" s="117"/>
      <c r="N302" s="131" t="s">
        <v>357</v>
      </c>
      <c r="O302" s="132" t="s">
        <v>358</v>
      </c>
      <c r="P302" s="124"/>
      <c r="Q302" s="124"/>
      <c r="R302" s="124"/>
      <c r="S302" s="124"/>
      <c r="T302" s="124"/>
      <c r="U302" s="119"/>
      <c r="V302" s="124"/>
      <c r="W302" s="116"/>
      <c r="X302" s="27"/>
      <c r="Y302" s="28"/>
      <c r="Z302" s="124"/>
      <c r="AA302" s="124"/>
      <c r="AB302" s="124"/>
      <c r="AC302" s="124"/>
      <c r="AD302" s="124"/>
      <c r="AE302" s="124"/>
      <c r="AF302" s="124"/>
      <c r="AG302" s="124"/>
      <c r="AH302" s="124"/>
    </row>
    <row r="303" spans="1:34" s="125" customFormat="1" ht="14" hidden="1">
      <c r="A303" s="117"/>
      <c r="B303" s="131" t="s">
        <v>359</v>
      </c>
      <c r="C303" s="132" t="s">
        <v>360</v>
      </c>
      <c r="D303" s="123"/>
      <c r="E303" s="124"/>
      <c r="F303" s="123"/>
      <c r="G303" s="123"/>
      <c r="H303" s="124"/>
      <c r="I303" s="116"/>
      <c r="J303" s="124"/>
      <c r="K303" s="119"/>
      <c r="L303" s="27"/>
      <c r="M303" s="117"/>
      <c r="N303" s="131" t="s">
        <v>359</v>
      </c>
      <c r="O303" s="132" t="s">
        <v>360</v>
      </c>
      <c r="P303" s="124"/>
      <c r="Q303" s="124"/>
      <c r="R303" s="124"/>
      <c r="S303" s="124"/>
      <c r="T303" s="124"/>
      <c r="U303" s="119"/>
      <c r="V303" s="124"/>
      <c r="W303" s="116"/>
      <c r="X303" s="27"/>
      <c r="Y303" s="28"/>
      <c r="Z303" s="124"/>
      <c r="AA303" s="124"/>
      <c r="AB303" s="124"/>
      <c r="AC303" s="124"/>
      <c r="AD303" s="124"/>
      <c r="AE303" s="124"/>
      <c r="AF303" s="124"/>
      <c r="AG303" s="124"/>
      <c r="AH303" s="124"/>
    </row>
    <row r="304" spans="1:34" s="125" customFormat="1" ht="14" hidden="1">
      <c r="A304" s="117"/>
      <c r="B304" s="131" t="s">
        <v>361</v>
      </c>
      <c r="C304" s="132" t="s">
        <v>362</v>
      </c>
      <c r="D304" s="123"/>
      <c r="E304" s="124"/>
      <c r="F304" s="123"/>
      <c r="G304" s="123"/>
      <c r="H304" s="124"/>
      <c r="I304" s="116"/>
      <c r="J304" s="124"/>
      <c r="K304" s="119"/>
      <c r="L304" s="27"/>
      <c r="M304" s="117"/>
      <c r="N304" s="131" t="s">
        <v>361</v>
      </c>
      <c r="O304" s="132" t="s">
        <v>362</v>
      </c>
      <c r="P304" s="124"/>
      <c r="Q304" s="124"/>
      <c r="R304" s="124"/>
      <c r="S304" s="124"/>
      <c r="T304" s="124"/>
      <c r="U304" s="119"/>
      <c r="V304" s="124"/>
      <c r="W304" s="116"/>
      <c r="X304" s="27"/>
      <c r="Y304" s="28"/>
      <c r="Z304" s="124"/>
      <c r="AA304" s="124"/>
      <c r="AB304" s="124"/>
      <c r="AC304" s="124"/>
      <c r="AD304" s="124"/>
      <c r="AE304" s="124"/>
      <c r="AF304" s="124"/>
      <c r="AG304" s="124"/>
      <c r="AH304" s="124"/>
    </row>
    <row r="305" spans="1:34" s="120" customFormat="1" ht="12" customHeight="1">
      <c r="A305" s="117"/>
      <c r="B305" s="120" t="s">
        <v>363</v>
      </c>
      <c r="C305" s="127" t="s">
        <v>364</v>
      </c>
      <c r="D305" s="116">
        <v>-7</v>
      </c>
      <c r="E305" s="116">
        <v>0</v>
      </c>
      <c r="F305" s="116">
        <v>2</v>
      </c>
      <c r="G305" s="116">
        <v>4</v>
      </c>
      <c r="H305" s="116">
        <v>1</v>
      </c>
      <c r="I305" s="116">
        <v>0</v>
      </c>
      <c r="J305" s="119"/>
      <c r="K305" s="119"/>
      <c r="L305" s="27">
        <v>0</v>
      </c>
      <c r="M305" s="117"/>
      <c r="N305" s="120" t="s">
        <v>363</v>
      </c>
      <c r="O305" s="127" t="s">
        <v>364</v>
      </c>
      <c r="P305" s="119"/>
      <c r="Q305" s="119"/>
      <c r="R305" s="119"/>
      <c r="S305" s="119"/>
      <c r="T305" s="119"/>
      <c r="U305" s="119"/>
      <c r="V305" s="119"/>
      <c r="W305" s="116">
        <v>0</v>
      </c>
      <c r="X305" s="27">
        <v>0</v>
      </c>
      <c r="Y305" s="28">
        <v>0</v>
      </c>
      <c r="Z305" s="119"/>
      <c r="AA305" s="119"/>
      <c r="AB305" s="119"/>
      <c r="AC305" s="119"/>
      <c r="AD305" s="119"/>
      <c r="AE305" s="119"/>
      <c r="AF305" s="119"/>
      <c r="AG305" s="119"/>
      <c r="AH305" s="119"/>
    </row>
    <row r="306" spans="1:34" s="125" customFormat="1" ht="12" customHeight="1" outlineLevel="1">
      <c r="A306" s="117"/>
      <c r="B306" s="125" t="s">
        <v>365</v>
      </c>
      <c r="C306" s="139" t="s">
        <v>366</v>
      </c>
      <c r="D306" s="123">
        <v>-6</v>
      </c>
      <c r="E306" s="124">
        <v>0</v>
      </c>
      <c r="F306" s="140">
        <v>2</v>
      </c>
      <c r="G306" s="140">
        <v>3</v>
      </c>
      <c r="H306" s="140">
        <v>1</v>
      </c>
      <c r="I306" s="116">
        <v>0</v>
      </c>
      <c r="J306" s="124"/>
      <c r="K306" s="119"/>
      <c r="L306" s="27">
        <v>0</v>
      </c>
      <c r="M306" s="117"/>
      <c r="N306" s="125" t="s">
        <v>365</v>
      </c>
      <c r="O306" s="139" t="s">
        <v>366</v>
      </c>
      <c r="P306" s="124"/>
      <c r="Q306" s="124"/>
      <c r="R306" s="124"/>
      <c r="S306" s="124"/>
      <c r="T306" s="124"/>
      <c r="U306" s="119"/>
      <c r="V306" s="124"/>
      <c r="W306" s="116">
        <v>0</v>
      </c>
      <c r="X306" s="27">
        <v>0</v>
      </c>
      <c r="Y306" s="28">
        <v>0</v>
      </c>
      <c r="Z306" s="124"/>
      <c r="AA306" s="124"/>
      <c r="AB306" s="124"/>
      <c r="AC306" s="124"/>
      <c r="AD306" s="124"/>
      <c r="AE306" s="124"/>
      <c r="AF306" s="124"/>
      <c r="AG306" s="124"/>
      <c r="AH306" s="124"/>
    </row>
    <row r="307" spans="1:34" s="120" customFormat="1" ht="12" customHeight="1" outlineLevel="1">
      <c r="A307" s="117"/>
      <c r="B307" s="128" t="s">
        <v>367</v>
      </c>
      <c r="C307" s="129" t="s">
        <v>368</v>
      </c>
      <c r="D307" s="116"/>
      <c r="E307" s="119"/>
      <c r="F307" s="116"/>
      <c r="G307" s="116"/>
      <c r="H307" s="116"/>
      <c r="I307" s="116"/>
      <c r="J307" s="119"/>
      <c r="K307" s="119"/>
      <c r="L307" s="27"/>
      <c r="M307" s="117"/>
      <c r="N307" s="128" t="s">
        <v>367</v>
      </c>
      <c r="O307" s="129" t="s">
        <v>368</v>
      </c>
      <c r="P307" s="119"/>
      <c r="Q307" s="119"/>
      <c r="R307" s="119"/>
      <c r="S307" s="119"/>
      <c r="T307" s="119"/>
      <c r="U307" s="119"/>
      <c r="V307" s="119"/>
      <c r="W307" s="116"/>
      <c r="X307" s="27"/>
      <c r="Y307" s="28"/>
      <c r="Z307" s="119"/>
      <c r="AA307" s="119"/>
      <c r="AB307" s="119"/>
      <c r="AC307" s="119"/>
      <c r="AD307" s="119"/>
      <c r="AE307" s="119"/>
      <c r="AF307" s="119"/>
      <c r="AG307" s="119"/>
      <c r="AH307" s="119"/>
    </row>
    <row r="308" spans="1:34" customFormat="1" ht="16" outlineLevel="2">
      <c r="A308" s="130"/>
      <c r="B308" s="131" t="s">
        <v>369</v>
      </c>
      <c r="C308" s="132" t="s">
        <v>370</v>
      </c>
      <c r="I308" s="133"/>
      <c r="K308" s="133"/>
      <c r="L308" s="133"/>
      <c r="M308" s="130"/>
      <c r="N308" s="131" t="s">
        <v>369</v>
      </c>
      <c r="O308" s="132" t="s">
        <v>370</v>
      </c>
      <c r="U308" s="133"/>
      <c r="W308" s="133"/>
      <c r="X308" s="133"/>
      <c r="Y308" s="133"/>
    </row>
    <row r="309" spans="1:34" customFormat="1" ht="16" outlineLevel="2">
      <c r="A309" s="130"/>
      <c r="B309" s="131" t="s">
        <v>371</v>
      </c>
      <c r="C309" s="132" t="s">
        <v>372</v>
      </c>
      <c r="I309" s="133"/>
      <c r="K309" s="133"/>
      <c r="L309" s="133"/>
      <c r="M309" s="130"/>
      <c r="N309" s="131" t="s">
        <v>371</v>
      </c>
      <c r="O309" s="132" t="s">
        <v>372</v>
      </c>
      <c r="U309" s="133"/>
      <c r="W309" s="133"/>
      <c r="X309" s="133"/>
      <c r="Y309" s="133"/>
    </row>
    <row r="310" spans="1:34" customFormat="1" ht="16" outlineLevel="2">
      <c r="A310" s="130"/>
      <c r="B310" s="131" t="s">
        <v>373</v>
      </c>
      <c r="C310" s="132" t="s">
        <v>374</v>
      </c>
      <c r="I310" s="133"/>
      <c r="K310" s="133"/>
      <c r="L310" s="133"/>
      <c r="M310" s="130"/>
      <c r="N310" s="131" t="s">
        <v>373</v>
      </c>
      <c r="O310" s="132" t="s">
        <v>374</v>
      </c>
      <c r="U310" s="133"/>
      <c r="W310" s="133"/>
      <c r="X310" s="133"/>
      <c r="Y310" s="133"/>
    </row>
    <row r="311" spans="1:34" customFormat="1" ht="16" outlineLevel="2">
      <c r="A311" s="130"/>
      <c r="B311" s="131" t="s">
        <v>375</v>
      </c>
      <c r="C311" s="132" t="s">
        <v>376</v>
      </c>
      <c r="I311" s="133"/>
      <c r="K311" s="133"/>
      <c r="L311" s="133"/>
      <c r="M311" s="130"/>
      <c r="N311" s="131" t="s">
        <v>375</v>
      </c>
      <c r="O311" s="132" t="s">
        <v>376</v>
      </c>
      <c r="U311" s="133"/>
      <c r="W311" s="133"/>
      <c r="X311" s="133"/>
      <c r="Y311" s="133"/>
    </row>
    <row r="312" spans="1:34" s="133" customFormat="1" ht="16" outlineLevel="2">
      <c r="A312" s="130"/>
      <c r="B312" s="128" t="s">
        <v>377</v>
      </c>
      <c r="C312" s="134" t="s">
        <v>378</v>
      </c>
      <c r="M312" s="130"/>
      <c r="N312" s="128" t="s">
        <v>377</v>
      </c>
      <c r="O312" s="134" t="s">
        <v>378</v>
      </c>
    </row>
    <row r="313" spans="1:34" customFormat="1" ht="16" outlineLevel="3">
      <c r="A313" s="130"/>
      <c r="B313" s="131" t="s">
        <v>379</v>
      </c>
      <c r="C313" s="135" t="s">
        <v>380</v>
      </c>
      <c r="I313" s="133"/>
      <c r="K313" s="133"/>
      <c r="L313" s="133"/>
      <c r="M313" s="130"/>
      <c r="N313" s="131" t="s">
        <v>379</v>
      </c>
      <c r="O313" s="135" t="s">
        <v>380</v>
      </c>
      <c r="U313" s="133"/>
      <c r="W313" s="133"/>
      <c r="X313" s="133"/>
      <c r="Y313" s="133"/>
    </row>
    <row r="314" spans="1:34" customFormat="1" ht="16" outlineLevel="3">
      <c r="A314" s="130"/>
      <c r="B314" s="131" t="s">
        <v>381</v>
      </c>
      <c r="C314" s="135" t="s">
        <v>382</v>
      </c>
      <c r="I314" s="133"/>
      <c r="K314" s="133"/>
      <c r="L314" s="133"/>
      <c r="M314" s="130"/>
      <c r="N314" s="131" t="s">
        <v>381</v>
      </c>
      <c r="O314" s="135" t="s">
        <v>382</v>
      </c>
      <c r="U314" s="133"/>
      <c r="W314" s="133"/>
      <c r="X314" s="133"/>
      <c r="Y314" s="133"/>
    </row>
    <row r="315" spans="1:34" s="125" customFormat="1" ht="12" customHeight="1" outlineLevel="1">
      <c r="A315" s="117"/>
      <c r="B315" s="125" t="s">
        <v>383</v>
      </c>
      <c r="C315" s="139" t="s">
        <v>384</v>
      </c>
      <c r="D315" s="123">
        <v>-1</v>
      </c>
      <c r="E315" s="124">
        <v>0</v>
      </c>
      <c r="F315" s="124">
        <v>0</v>
      </c>
      <c r="G315" s="140">
        <v>1</v>
      </c>
      <c r="H315" s="124">
        <v>0</v>
      </c>
      <c r="I315" s="116">
        <v>0</v>
      </c>
      <c r="J315" s="124">
        <v>0</v>
      </c>
      <c r="K315" s="119"/>
      <c r="L315" s="27">
        <v>0</v>
      </c>
      <c r="M315" s="117"/>
      <c r="N315" s="125" t="s">
        <v>383</v>
      </c>
      <c r="O315" s="139" t="s">
        <v>384</v>
      </c>
      <c r="P315" s="124"/>
      <c r="Q315" s="124"/>
      <c r="R315" s="124"/>
      <c r="S315" s="124"/>
      <c r="T315" s="124"/>
      <c r="U315" s="119"/>
      <c r="V315" s="124"/>
      <c r="W315" s="116"/>
      <c r="X315" s="27"/>
      <c r="Y315" s="28"/>
      <c r="Z315" s="124"/>
      <c r="AA315" s="124"/>
      <c r="AB315" s="124"/>
      <c r="AC315" s="124"/>
      <c r="AD315" s="124"/>
      <c r="AE315" s="124"/>
      <c r="AF315" s="124"/>
      <c r="AG315" s="124"/>
      <c r="AH315" s="124"/>
    </row>
    <row r="316" spans="1:34" s="120" customFormat="1" ht="12" customHeight="1" outlineLevel="1">
      <c r="A316" s="117"/>
      <c r="B316" s="128" t="s">
        <v>385</v>
      </c>
      <c r="C316" s="129" t="s">
        <v>386</v>
      </c>
      <c r="D316" s="116"/>
      <c r="E316" s="119"/>
      <c r="F316" s="119"/>
      <c r="G316" s="116"/>
      <c r="H316" s="119"/>
      <c r="I316" s="116"/>
      <c r="J316" s="119"/>
      <c r="K316" s="119"/>
      <c r="L316" s="27"/>
      <c r="M316" s="117"/>
      <c r="N316" s="128" t="s">
        <v>385</v>
      </c>
      <c r="O316" s="129" t="s">
        <v>386</v>
      </c>
      <c r="P316" s="119"/>
      <c r="Q316" s="119"/>
      <c r="R316" s="119"/>
      <c r="S316" s="119"/>
      <c r="T316" s="119"/>
      <c r="U316" s="119"/>
      <c r="V316" s="119"/>
      <c r="W316" s="116"/>
      <c r="X316" s="27"/>
      <c r="Y316" s="28"/>
      <c r="Z316" s="119"/>
      <c r="AA316" s="119"/>
      <c r="AB316" s="119"/>
      <c r="AC316" s="119"/>
      <c r="AD316" s="119"/>
      <c r="AE316" s="119"/>
      <c r="AF316" s="119"/>
      <c r="AG316" s="119"/>
      <c r="AH316" s="119"/>
    </row>
    <row r="317" spans="1:34" customFormat="1" ht="16" outlineLevel="3">
      <c r="A317" s="130"/>
      <c r="B317" s="131" t="s">
        <v>387</v>
      </c>
      <c r="C317" s="141" t="s">
        <v>388</v>
      </c>
      <c r="I317" s="133"/>
      <c r="K317" s="133"/>
      <c r="L317" s="133"/>
      <c r="M317" s="130"/>
      <c r="N317" s="131" t="s">
        <v>387</v>
      </c>
      <c r="O317" s="141" t="s">
        <v>388</v>
      </c>
      <c r="U317" s="133"/>
      <c r="W317" s="133"/>
      <c r="X317" s="133"/>
      <c r="Y317" s="133"/>
    </row>
    <row r="318" spans="1:34" customFormat="1" ht="16" outlineLevel="3">
      <c r="A318" s="130"/>
      <c r="B318" s="131" t="s">
        <v>389</v>
      </c>
      <c r="C318" s="141" t="s">
        <v>390</v>
      </c>
      <c r="I318" s="133"/>
      <c r="K318" s="133"/>
      <c r="L318" s="133"/>
      <c r="M318" s="130"/>
      <c r="N318" s="131" t="s">
        <v>389</v>
      </c>
      <c r="O318" s="141" t="s">
        <v>390</v>
      </c>
      <c r="U318" s="133"/>
      <c r="W318" s="133"/>
      <c r="X318" s="133"/>
      <c r="Y318" s="133"/>
    </row>
    <row r="319" spans="1:34" customFormat="1" ht="16" outlineLevel="3">
      <c r="A319" s="130"/>
      <c r="B319" s="131" t="s">
        <v>391</v>
      </c>
      <c r="C319" s="141" t="s">
        <v>392</v>
      </c>
      <c r="I319" s="133"/>
      <c r="K319" s="133"/>
      <c r="L319" s="133"/>
      <c r="M319" s="130"/>
      <c r="N319" s="131" t="s">
        <v>391</v>
      </c>
      <c r="O319" s="141" t="s">
        <v>392</v>
      </c>
      <c r="U319" s="133"/>
      <c r="W319" s="133"/>
      <c r="X319" s="133"/>
      <c r="Y319" s="133"/>
    </row>
    <row r="320" spans="1:34" customFormat="1" ht="29" outlineLevel="2">
      <c r="A320" s="130"/>
      <c r="B320" s="131" t="s">
        <v>393</v>
      </c>
      <c r="C320" s="141" t="s">
        <v>394</v>
      </c>
      <c r="I320" s="133"/>
      <c r="K320" s="133"/>
      <c r="L320" s="133"/>
      <c r="M320" s="130"/>
      <c r="N320" s="131" t="s">
        <v>393</v>
      </c>
      <c r="O320" s="141" t="s">
        <v>394</v>
      </c>
      <c r="U320" s="133"/>
      <c r="W320" s="133"/>
      <c r="X320" s="133"/>
      <c r="Y320" s="133"/>
    </row>
    <row r="321" spans="1:34" s="125" customFormat="1" ht="12" customHeight="1" outlineLevel="1">
      <c r="A321" s="117"/>
      <c r="B321" s="125" t="s">
        <v>395</v>
      </c>
      <c r="C321" s="139" t="s">
        <v>396</v>
      </c>
      <c r="D321" s="123">
        <v>0</v>
      </c>
      <c r="E321" s="124">
        <v>0</v>
      </c>
      <c r="F321" s="124"/>
      <c r="G321" s="123"/>
      <c r="H321" s="124"/>
      <c r="I321" s="116">
        <v>0</v>
      </c>
      <c r="J321" s="124">
        <v>0</v>
      </c>
      <c r="K321" s="119"/>
      <c r="L321" s="27">
        <v>0</v>
      </c>
      <c r="M321" s="117"/>
      <c r="N321" s="125" t="s">
        <v>395</v>
      </c>
      <c r="O321" s="139" t="s">
        <v>396</v>
      </c>
      <c r="P321" s="124"/>
      <c r="Q321" s="124"/>
      <c r="R321" s="124"/>
      <c r="S321" s="124"/>
      <c r="T321" s="124"/>
      <c r="U321" s="119"/>
      <c r="V321" s="124"/>
      <c r="W321" s="116"/>
      <c r="X321" s="27"/>
      <c r="Y321" s="28"/>
      <c r="Z321" s="124"/>
      <c r="AA321" s="124"/>
      <c r="AB321" s="124"/>
      <c r="AC321" s="124"/>
      <c r="AD321" s="124"/>
      <c r="AE321" s="124"/>
      <c r="AF321" s="124"/>
      <c r="AG321" s="124"/>
      <c r="AH321" s="124"/>
    </row>
    <row r="322" spans="1:34" s="120" customFormat="1" ht="14">
      <c r="A322" s="117"/>
      <c r="B322" s="120" t="s">
        <v>397</v>
      </c>
      <c r="C322" s="127" t="s">
        <v>398</v>
      </c>
      <c r="D322" s="119" t="s">
        <v>399</v>
      </c>
      <c r="E322" s="119" t="s">
        <v>399</v>
      </c>
      <c r="F322" s="119" t="s">
        <v>399</v>
      </c>
      <c r="G322" s="119" t="s">
        <v>399</v>
      </c>
      <c r="H322" s="119" t="s">
        <v>399</v>
      </c>
      <c r="I322" s="119" t="s">
        <v>399</v>
      </c>
      <c r="J322" s="119" t="s">
        <v>399</v>
      </c>
      <c r="K322" s="119" t="s">
        <v>399</v>
      </c>
      <c r="L322" s="119"/>
      <c r="M322" s="117"/>
      <c r="N322" s="120" t="s">
        <v>397</v>
      </c>
      <c r="O322" s="127" t="s">
        <v>398</v>
      </c>
      <c r="P322" s="116">
        <v>33</v>
      </c>
      <c r="Q322" s="116">
        <v>0</v>
      </c>
      <c r="R322" s="116">
        <v>6</v>
      </c>
      <c r="S322" s="116">
        <v>23</v>
      </c>
      <c r="T322" s="116">
        <v>0</v>
      </c>
      <c r="U322" s="116">
        <v>62</v>
      </c>
      <c r="V322" s="116" t="s">
        <v>162</v>
      </c>
      <c r="W322" s="119"/>
      <c r="X322" s="27">
        <v>66</v>
      </c>
      <c r="Y322" s="28">
        <v>66</v>
      </c>
      <c r="Z322" s="119"/>
      <c r="AA322" s="119"/>
      <c r="AB322" s="119"/>
      <c r="AC322" s="119"/>
      <c r="AD322" s="119"/>
      <c r="AE322" s="119"/>
      <c r="AF322" s="119"/>
      <c r="AG322" s="119"/>
      <c r="AH322" s="119"/>
    </row>
    <row r="323" spans="1:34" s="125" customFormat="1" ht="14" outlineLevel="1">
      <c r="A323" s="117"/>
      <c r="B323" s="120" t="s">
        <v>400</v>
      </c>
      <c r="C323" s="127" t="s">
        <v>401</v>
      </c>
      <c r="D323" s="119" t="s">
        <v>399</v>
      </c>
      <c r="E323" s="119" t="s">
        <v>399</v>
      </c>
      <c r="F323" s="119" t="s">
        <v>399</v>
      </c>
      <c r="G323" s="119" t="s">
        <v>399</v>
      </c>
      <c r="H323" s="119" t="s">
        <v>399</v>
      </c>
      <c r="I323" s="119" t="s">
        <v>399</v>
      </c>
      <c r="J323" s="119" t="s">
        <v>399</v>
      </c>
      <c r="K323" s="119" t="s">
        <v>399</v>
      </c>
      <c r="L323" s="119"/>
      <c r="M323" s="117"/>
      <c r="N323" s="120" t="s">
        <v>400</v>
      </c>
      <c r="O323" s="139" t="s">
        <v>401</v>
      </c>
      <c r="P323" s="124"/>
      <c r="Q323" s="124"/>
      <c r="R323" s="123" t="s">
        <v>164</v>
      </c>
      <c r="S323" s="124"/>
      <c r="T323" s="124"/>
      <c r="U323" s="116">
        <v>2</v>
      </c>
      <c r="V323" s="124"/>
      <c r="W323" s="119"/>
      <c r="X323" s="27">
        <v>2</v>
      </c>
      <c r="Y323" s="28">
        <v>2</v>
      </c>
      <c r="Z323" s="124"/>
      <c r="AA323" s="124"/>
      <c r="AB323" s="124"/>
      <c r="AC323" s="124"/>
      <c r="AD323" s="124"/>
      <c r="AE323" s="124"/>
      <c r="AF323" s="124"/>
      <c r="AG323" s="124"/>
      <c r="AH323" s="124"/>
    </row>
    <row r="324" spans="1:34" s="125" customFormat="1" ht="14" outlineLevel="1">
      <c r="A324" s="117"/>
      <c r="B324" s="120" t="s">
        <v>402</v>
      </c>
      <c r="C324" s="127" t="s">
        <v>403</v>
      </c>
      <c r="D324" s="119" t="s">
        <v>399</v>
      </c>
      <c r="E324" s="119" t="s">
        <v>399</v>
      </c>
      <c r="F324" s="119" t="s">
        <v>399</v>
      </c>
      <c r="G324" s="119" t="s">
        <v>399</v>
      </c>
      <c r="H324" s="119" t="s">
        <v>399</v>
      </c>
      <c r="I324" s="119" t="s">
        <v>399</v>
      </c>
      <c r="J324" s="119" t="s">
        <v>399</v>
      </c>
      <c r="K324" s="119" t="s">
        <v>399</v>
      </c>
      <c r="L324" s="119"/>
      <c r="M324" s="117"/>
      <c r="N324" s="120" t="s">
        <v>402</v>
      </c>
      <c r="O324" s="139" t="s">
        <v>403</v>
      </c>
      <c r="P324" s="123" t="s">
        <v>404</v>
      </c>
      <c r="Q324" s="124">
        <v>0</v>
      </c>
      <c r="R324" s="124">
        <v>0</v>
      </c>
      <c r="S324" s="124">
        <v>0</v>
      </c>
      <c r="T324" s="124">
        <v>0</v>
      </c>
      <c r="U324" s="116">
        <v>23</v>
      </c>
      <c r="V324" s="123" t="s">
        <v>162</v>
      </c>
      <c r="W324" s="119"/>
      <c r="X324" s="27">
        <v>27</v>
      </c>
      <c r="Y324" s="28">
        <v>27</v>
      </c>
      <c r="Z324" s="124"/>
      <c r="AA324" s="124"/>
      <c r="AB324" s="124"/>
      <c r="AC324" s="124"/>
      <c r="AD324" s="124"/>
      <c r="AE324" s="124"/>
      <c r="AF324" s="124"/>
      <c r="AG324" s="124"/>
      <c r="AH324" s="124"/>
    </row>
    <row r="325" spans="1:34" s="125" customFormat="1" ht="14" outlineLevel="1">
      <c r="A325" s="117"/>
      <c r="B325" s="120" t="s">
        <v>405</v>
      </c>
      <c r="C325" s="127" t="s">
        <v>406</v>
      </c>
      <c r="D325" s="119" t="s">
        <v>399</v>
      </c>
      <c r="E325" s="119" t="s">
        <v>399</v>
      </c>
      <c r="F325" s="119" t="s">
        <v>399</v>
      </c>
      <c r="G325" s="119" t="s">
        <v>399</v>
      </c>
      <c r="H325" s="119" t="s">
        <v>399</v>
      </c>
      <c r="I325" s="119" t="s">
        <v>399</v>
      </c>
      <c r="J325" s="119" t="s">
        <v>399</v>
      </c>
      <c r="K325" s="119" t="s">
        <v>399</v>
      </c>
      <c r="L325" s="119"/>
      <c r="M325" s="117"/>
      <c r="N325" s="120" t="s">
        <v>405</v>
      </c>
      <c r="O325" s="139" t="s">
        <v>406</v>
      </c>
      <c r="P325" s="123" t="s">
        <v>407</v>
      </c>
      <c r="Q325" s="124">
        <v>0</v>
      </c>
      <c r="R325" s="123" t="s">
        <v>162</v>
      </c>
      <c r="S325" s="123" t="s">
        <v>404</v>
      </c>
      <c r="T325" s="124">
        <v>0</v>
      </c>
      <c r="U325" s="116">
        <v>37</v>
      </c>
      <c r="V325" s="124"/>
      <c r="W325" s="119"/>
      <c r="X325" s="27">
        <v>37</v>
      </c>
      <c r="Y325" s="28">
        <v>37</v>
      </c>
      <c r="Z325" s="124"/>
      <c r="AA325" s="124"/>
      <c r="AB325" s="124"/>
      <c r="AC325" s="124"/>
      <c r="AD325" s="124"/>
      <c r="AE325" s="124"/>
      <c r="AF325" s="124"/>
      <c r="AG325" s="124"/>
      <c r="AH325" s="124"/>
    </row>
    <row r="326" spans="1:34" s="120" customFormat="1" ht="14">
      <c r="A326" s="117"/>
      <c r="B326" s="120" t="s">
        <v>408</v>
      </c>
      <c r="C326" s="127" t="s">
        <v>409</v>
      </c>
      <c r="D326" s="119" t="s">
        <v>399</v>
      </c>
      <c r="E326" s="119" t="s">
        <v>399</v>
      </c>
      <c r="F326" s="119" t="s">
        <v>399</v>
      </c>
      <c r="G326" s="119" t="s">
        <v>399</v>
      </c>
      <c r="H326" s="119" t="s">
        <v>399</v>
      </c>
      <c r="I326" s="119" t="s">
        <v>399</v>
      </c>
      <c r="J326" s="119" t="s">
        <v>399</v>
      </c>
      <c r="K326" s="119" t="s">
        <v>399</v>
      </c>
      <c r="L326" s="119"/>
      <c r="M326" s="117"/>
      <c r="N326" s="120" t="s">
        <v>408</v>
      </c>
      <c r="O326" s="127" t="s">
        <v>409</v>
      </c>
      <c r="P326" s="116">
        <v>-16</v>
      </c>
      <c r="Q326" s="116">
        <v>-7</v>
      </c>
      <c r="R326" s="116">
        <v>-34</v>
      </c>
      <c r="S326" s="116">
        <v>-5</v>
      </c>
      <c r="T326" s="116">
        <v>-3</v>
      </c>
      <c r="U326" s="116">
        <v>-65</v>
      </c>
      <c r="V326" s="116">
        <v>-1</v>
      </c>
      <c r="W326" s="119"/>
      <c r="X326" s="27">
        <v>-66</v>
      </c>
      <c r="Y326" s="28">
        <v>-66</v>
      </c>
      <c r="Z326" s="119"/>
      <c r="AA326" s="119"/>
      <c r="AB326" s="119"/>
      <c r="AC326" s="119"/>
      <c r="AD326" s="119"/>
      <c r="AE326" s="119"/>
      <c r="AF326" s="119"/>
      <c r="AG326" s="119"/>
      <c r="AH326" s="119"/>
    </row>
    <row r="327" spans="1:34" s="125" customFormat="1" ht="14" outlineLevel="1">
      <c r="A327" s="117"/>
      <c r="B327" s="120" t="s">
        <v>410</v>
      </c>
      <c r="C327" s="127" t="s">
        <v>411</v>
      </c>
      <c r="D327" s="119" t="s">
        <v>399</v>
      </c>
      <c r="E327" s="119" t="s">
        <v>399</v>
      </c>
      <c r="F327" s="119" t="s">
        <v>399</v>
      </c>
      <c r="G327" s="119" t="s">
        <v>399</v>
      </c>
      <c r="H327" s="119" t="s">
        <v>399</v>
      </c>
      <c r="I327" s="119" t="s">
        <v>399</v>
      </c>
      <c r="J327" s="119" t="s">
        <v>399</v>
      </c>
      <c r="K327" s="119" t="s">
        <v>399</v>
      </c>
      <c r="L327" s="119"/>
      <c r="M327" s="117"/>
      <c r="N327" s="120" t="s">
        <v>410</v>
      </c>
      <c r="O327" s="139" t="s">
        <v>411</v>
      </c>
      <c r="P327" s="124">
        <v>0</v>
      </c>
      <c r="Q327" s="124">
        <v>0</v>
      </c>
      <c r="R327" s="124">
        <v>0</v>
      </c>
      <c r="S327" s="123">
        <v>-2</v>
      </c>
      <c r="T327" s="124">
        <v>0</v>
      </c>
      <c r="U327" s="116">
        <v>-2</v>
      </c>
      <c r="V327" s="124">
        <v>0</v>
      </c>
      <c r="W327" s="119"/>
      <c r="X327" s="27">
        <v>-2</v>
      </c>
      <c r="Y327" s="28">
        <v>-2</v>
      </c>
      <c r="Z327" s="124"/>
      <c r="AA327" s="124"/>
      <c r="AB327" s="124"/>
      <c r="AC327" s="124"/>
      <c r="AD327" s="124"/>
      <c r="AE327" s="124"/>
      <c r="AF327" s="124"/>
      <c r="AG327" s="124"/>
      <c r="AH327" s="124"/>
    </row>
    <row r="328" spans="1:34" s="125" customFormat="1" ht="14" outlineLevel="1">
      <c r="A328" s="117"/>
      <c r="B328" s="120" t="s">
        <v>412</v>
      </c>
      <c r="C328" s="127" t="s">
        <v>413</v>
      </c>
      <c r="D328" s="119" t="s">
        <v>399</v>
      </c>
      <c r="E328" s="119" t="s">
        <v>399</v>
      </c>
      <c r="F328" s="119" t="s">
        <v>399</v>
      </c>
      <c r="G328" s="119" t="s">
        <v>399</v>
      </c>
      <c r="H328" s="119" t="s">
        <v>399</v>
      </c>
      <c r="I328" s="119" t="s">
        <v>399</v>
      </c>
      <c r="J328" s="119" t="s">
        <v>399</v>
      </c>
      <c r="K328" s="119" t="s">
        <v>399</v>
      </c>
      <c r="L328" s="119"/>
      <c r="M328" s="117"/>
      <c r="N328" s="120" t="s">
        <v>412</v>
      </c>
      <c r="O328" s="139" t="s">
        <v>413</v>
      </c>
      <c r="P328" s="124"/>
      <c r="Q328" s="124"/>
      <c r="R328" s="123">
        <v>-27</v>
      </c>
      <c r="S328" s="124"/>
      <c r="T328" s="124"/>
      <c r="U328" s="116">
        <v>-27</v>
      </c>
      <c r="V328" s="124"/>
      <c r="W328" s="119"/>
      <c r="X328" s="27">
        <v>-27</v>
      </c>
      <c r="Y328" s="28">
        <v>-27</v>
      </c>
      <c r="Z328" s="124"/>
      <c r="AA328" s="124"/>
      <c r="AB328" s="124"/>
      <c r="AC328" s="124"/>
      <c r="AD328" s="124"/>
      <c r="AE328" s="124"/>
      <c r="AF328" s="124"/>
      <c r="AG328" s="124"/>
      <c r="AH328" s="124"/>
    </row>
    <row r="329" spans="1:34" s="125" customFormat="1" ht="15" outlineLevel="1" thickBot="1">
      <c r="A329" s="117"/>
      <c r="B329" s="142" t="s">
        <v>414</v>
      </c>
      <c r="C329" s="143" t="s">
        <v>415</v>
      </c>
      <c r="D329" s="144" t="s">
        <v>399</v>
      </c>
      <c r="E329" s="144" t="s">
        <v>399</v>
      </c>
      <c r="F329" s="144" t="s">
        <v>399</v>
      </c>
      <c r="G329" s="144" t="s">
        <v>399</v>
      </c>
      <c r="H329" s="144" t="s">
        <v>399</v>
      </c>
      <c r="I329" s="144" t="s">
        <v>399</v>
      </c>
      <c r="J329" s="144" t="s">
        <v>399</v>
      </c>
      <c r="K329" s="144" t="s">
        <v>399</v>
      </c>
      <c r="L329" s="144"/>
      <c r="M329" s="117"/>
      <c r="N329" s="120" t="s">
        <v>414</v>
      </c>
      <c r="O329" s="139" t="s">
        <v>415</v>
      </c>
      <c r="P329" s="145">
        <v>-16</v>
      </c>
      <c r="Q329" s="145">
        <v>-7</v>
      </c>
      <c r="R329" s="145">
        <v>-7</v>
      </c>
      <c r="S329" s="145">
        <v>-3</v>
      </c>
      <c r="T329" s="145">
        <v>-3</v>
      </c>
      <c r="U329" s="146">
        <v>-36</v>
      </c>
      <c r="V329" s="145">
        <v>-1</v>
      </c>
      <c r="W329" s="144"/>
      <c r="X329" s="27">
        <v>-37</v>
      </c>
      <c r="Y329" s="28">
        <v>-37</v>
      </c>
      <c r="Z329" s="124"/>
      <c r="AA329" s="124"/>
      <c r="AB329" s="124"/>
      <c r="AC329" s="124"/>
      <c r="AD329" s="124"/>
      <c r="AE329" s="124"/>
      <c r="AF329" s="124"/>
      <c r="AG329" s="124"/>
      <c r="AH329" s="124"/>
    </row>
    <row r="330" spans="1:34" s="147" customFormat="1" ht="15" thickTop="1">
      <c r="A330" s="117"/>
      <c r="C330" s="148"/>
      <c r="D330" s="149" t="s">
        <v>399</v>
      </c>
      <c r="E330" s="149" t="s">
        <v>399</v>
      </c>
      <c r="F330" s="149" t="s">
        <v>399</v>
      </c>
      <c r="G330" s="149" t="s">
        <v>399</v>
      </c>
      <c r="H330" s="149" t="s">
        <v>399</v>
      </c>
      <c r="I330" s="149" t="s">
        <v>399</v>
      </c>
      <c r="J330" s="149" t="s">
        <v>399</v>
      </c>
      <c r="K330" s="149" t="s">
        <v>399</v>
      </c>
      <c r="L330" s="149"/>
      <c r="M330" s="117"/>
      <c r="N330" s="147" t="s">
        <v>416</v>
      </c>
      <c r="O330" s="148" t="s">
        <v>417</v>
      </c>
      <c r="P330" s="150">
        <v>88</v>
      </c>
      <c r="Q330" s="150">
        <v>-5</v>
      </c>
      <c r="R330" s="150">
        <v>-90</v>
      </c>
      <c r="S330" s="150">
        <v>210</v>
      </c>
      <c r="T330" s="150">
        <v>-1</v>
      </c>
      <c r="U330" s="150">
        <v>202</v>
      </c>
      <c r="V330" s="150">
        <v>-10</v>
      </c>
      <c r="W330" s="149"/>
      <c r="X330" s="150">
        <v>192</v>
      </c>
      <c r="Y330" s="58">
        <v>192</v>
      </c>
      <c r="Z330" s="149"/>
      <c r="AA330" s="149"/>
      <c r="AB330" s="149"/>
      <c r="AC330" s="149"/>
      <c r="AD330" s="149"/>
      <c r="AE330" s="149"/>
      <c r="AF330" s="149"/>
      <c r="AG330" s="149"/>
      <c r="AH330" s="149"/>
    </row>
    <row r="331" spans="1:34" s="151" customFormat="1" ht="15" thickBot="1">
      <c r="A331" s="117"/>
      <c r="B331" s="151" t="s">
        <v>418</v>
      </c>
      <c r="C331" s="152" t="s">
        <v>419</v>
      </c>
      <c r="D331" s="153">
        <v>-56</v>
      </c>
      <c r="E331" s="153">
        <v>-1</v>
      </c>
      <c r="F331" s="153">
        <v>-103</v>
      </c>
      <c r="G331" s="153">
        <v>174</v>
      </c>
      <c r="H331" s="153">
        <v>-4</v>
      </c>
      <c r="I331" s="153">
        <v>10</v>
      </c>
      <c r="J331" s="153">
        <v>-10</v>
      </c>
      <c r="K331" s="154"/>
      <c r="L331" s="38">
        <v>0</v>
      </c>
      <c r="M331" s="117"/>
      <c r="O331" s="152"/>
      <c r="P331" s="154"/>
      <c r="Q331" s="154"/>
      <c r="R331" s="154"/>
      <c r="S331" s="154"/>
      <c r="T331" s="154"/>
      <c r="U331" s="154"/>
      <c r="V331" s="154"/>
      <c r="W331" s="154"/>
      <c r="X331" s="38"/>
      <c r="Y331" s="44"/>
      <c r="Z331" s="154"/>
      <c r="AA331" s="154"/>
      <c r="AB331" s="154"/>
      <c r="AC331" s="154"/>
      <c r="AD331" s="154"/>
      <c r="AE331" s="154"/>
      <c r="AF331" s="154"/>
      <c r="AG331" s="154"/>
      <c r="AH331" s="154"/>
    </row>
    <row r="332" spans="1:34" s="155" customFormat="1" ht="14" thickTop="1">
      <c r="A332" s="117"/>
      <c r="C332" s="156"/>
      <c r="D332" s="157"/>
      <c r="E332" s="157"/>
      <c r="F332" s="157"/>
      <c r="G332" s="157"/>
      <c r="H332" s="157"/>
      <c r="I332" s="157"/>
      <c r="J332" s="157"/>
      <c r="K332" s="158"/>
      <c r="L332" s="104"/>
      <c r="M332" s="117"/>
      <c r="O332" s="156"/>
      <c r="P332" s="158"/>
      <c r="Q332" s="158"/>
      <c r="R332" s="158"/>
      <c r="S332" s="158"/>
      <c r="T332" s="158"/>
      <c r="U332" s="158"/>
      <c r="V332" s="158"/>
      <c r="W332" s="158"/>
      <c r="X332" s="104"/>
      <c r="Y332" s="106"/>
      <c r="Z332" s="158"/>
      <c r="AA332" s="158"/>
      <c r="AB332" s="158"/>
      <c r="AC332" s="158"/>
      <c r="AD332" s="158"/>
      <c r="AE332" s="158"/>
      <c r="AF332" s="158"/>
      <c r="AG332" s="158"/>
      <c r="AH332" s="158"/>
    </row>
    <row r="333" spans="1:34" s="159" customFormat="1" ht="14">
      <c r="A333" s="117"/>
      <c r="C333" s="160" t="s">
        <v>420</v>
      </c>
      <c r="D333" s="145"/>
      <c r="E333" s="145"/>
      <c r="F333" s="145"/>
      <c r="G333" s="145"/>
      <c r="H333" s="145"/>
      <c r="I333" s="145"/>
      <c r="J333" s="145"/>
      <c r="K333" s="161"/>
      <c r="L333" s="32"/>
      <c r="M333" s="117"/>
      <c r="O333" s="160" t="s">
        <v>420</v>
      </c>
      <c r="P333" s="161"/>
      <c r="Q333" s="161"/>
      <c r="R333" s="161"/>
      <c r="S333" s="161"/>
      <c r="T333" s="161"/>
      <c r="U333" s="161"/>
      <c r="V333" s="161"/>
      <c r="W333" s="161"/>
      <c r="X333" s="32"/>
      <c r="Y333" s="46"/>
      <c r="Z333" s="161"/>
      <c r="AA333" s="161"/>
      <c r="AB333" s="161"/>
      <c r="AC333" s="161"/>
      <c r="AD333" s="161"/>
      <c r="AE333" s="161"/>
      <c r="AF333" s="161"/>
      <c r="AG333" s="161"/>
      <c r="AH333" s="161"/>
    </row>
    <row r="334" spans="1:34" s="7" customFormat="1" ht="15" thickBot="1">
      <c r="A334" s="5"/>
      <c r="B334" s="2"/>
      <c r="C334" s="8" t="s">
        <v>274</v>
      </c>
      <c r="D334" s="2"/>
      <c r="E334" s="2"/>
      <c r="F334" s="2"/>
      <c r="G334" s="2"/>
      <c r="H334" s="2"/>
      <c r="I334" s="4"/>
      <c r="J334" s="4"/>
      <c r="K334" s="4"/>
      <c r="L334" s="4"/>
      <c r="M334" s="5"/>
      <c r="N334" s="2"/>
      <c r="O334" s="9"/>
      <c r="Q334" s="2"/>
      <c r="R334" s="2"/>
      <c r="S334" s="2"/>
      <c r="T334" s="291" t="s">
        <v>275</v>
      </c>
      <c r="U334" s="291"/>
      <c r="V334" s="291"/>
      <c r="W334" s="291"/>
      <c r="X334" s="291"/>
    </row>
    <row r="335" spans="1:34" s="17" customFormat="1" ht="14" thickTop="1">
      <c r="A335" s="10"/>
      <c r="B335" s="11"/>
      <c r="C335" s="12"/>
      <c r="D335" s="13" t="s">
        <v>3</v>
      </c>
      <c r="E335" s="13" t="s">
        <v>4</v>
      </c>
      <c r="F335" s="13" t="s">
        <v>5</v>
      </c>
      <c r="G335" s="13" t="s">
        <v>6</v>
      </c>
      <c r="H335" s="13" t="s">
        <v>7</v>
      </c>
      <c r="I335" s="14" t="s">
        <v>8</v>
      </c>
      <c r="J335" s="13" t="s">
        <v>9</v>
      </c>
      <c r="K335" s="14"/>
      <c r="L335" s="14"/>
      <c r="M335" s="10"/>
      <c r="N335" s="11"/>
      <c r="O335" s="12"/>
      <c r="P335" s="13" t="s">
        <v>3</v>
      </c>
      <c r="Q335" s="13" t="s">
        <v>4</v>
      </c>
      <c r="R335" s="13" t="s">
        <v>5</v>
      </c>
      <c r="S335" s="13" t="s">
        <v>6</v>
      </c>
      <c r="T335" s="13" t="s">
        <v>7</v>
      </c>
      <c r="U335" s="14" t="s">
        <v>8</v>
      </c>
      <c r="V335" s="13" t="s">
        <v>9</v>
      </c>
      <c r="W335" s="15"/>
      <c r="X335" s="15"/>
      <c r="Y335" s="16"/>
    </row>
    <row r="336" spans="1:34" ht="61" thickBot="1">
      <c r="A336" s="5"/>
      <c r="B336" s="59" t="s">
        <v>10</v>
      </c>
      <c r="C336" s="19" t="s">
        <v>11</v>
      </c>
      <c r="D336" s="20" t="s">
        <v>12</v>
      </c>
      <c r="E336" s="20" t="s">
        <v>13</v>
      </c>
      <c r="F336" s="20" t="s">
        <v>14</v>
      </c>
      <c r="G336" s="20" t="s">
        <v>15</v>
      </c>
      <c r="H336" s="20" t="s">
        <v>16</v>
      </c>
      <c r="I336" s="21" t="s">
        <v>17</v>
      </c>
      <c r="J336" s="20" t="s">
        <v>18</v>
      </c>
      <c r="K336" s="21" t="s">
        <v>19</v>
      </c>
      <c r="L336" s="21" t="s">
        <v>20</v>
      </c>
      <c r="M336" s="5"/>
      <c r="N336" s="59" t="s">
        <v>10</v>
      </c>
      <c r="O336" s="19" t="s">
        <v>11</v>
      </c>
      <c r="P336" s="20" t="s">
        <v>12</v>
      </c>
      <c r="Q336" s="20" t="s">
        <v>13</v>
      </c>
      <c r="R336" s="20" t="s">
        <v>14</v>
      </c>
      <c r="S336" s="20" t="s">
        <v>15</v>
      </c>
      <c r="T336" s="20" t="s">
        <v>16</v>
      </c>
      <c r="U336" s="21" t="s">
        <v>17</v>
      </c>
      <c r="V336" s="20" t="s">
        <v>18</v>
      </c>
      <c r="W336" s="21" t="s">
        <v>19</v>
      </c>
      <c r="X336" s="21" t="s">
        <v>20</v>
      </c>
      <c r="Y336" s="28" t="s">
        <v>21</v>
      </c>
    </row>
    <row r="337" spans="1:34" s="120" customFormat="1" ht="14">
      <c r="A337" s="117"/>
      <c r="C337" s="129"/>
      <c r="D337" s="116"/>
      <c r="E337" s="116"/>
      <c r="F337" s="116"/>
      <c r="G337" s="116"/>
      <c r="H337" s="116"/>
      <c r="I337" s="116"/>
      <c r="J337" s="116"/>
      <c r="K337" s="119"/>
      <c r="L337" s="27"/>
      <c r="M337" s="117"/>
      <c r="N337" s="120" t="s">
        <v>418</v>
      </c>
      <c r="O337" s="129" t="s">
        <v>419</v>
      </c>
      <c r="P337" s="119">
        <v>-56</v>
      </c>
      <c r="Q337" s="119">
        <v>-1</v>
      </c>
      <c r="R337" s="119">
        <v>-103</v>
      </c>
      <c r="S337" s="119">
        <v>174</v>
      </c>
      <c r="T337" s="119">
        <v>-4</v>
      </c>
      <c r="U337" s="116">
        <v>10</v>
      </c>
      <c r="V337" s="119">
        <v>-10</v>
      </c>
      <c r="W337" s="119"/>
      <c r="X337" s="27">
        <v>0</v>
      </c>
      <c r="Y337" s="28">
        <v>0</v>
      </c>
      <c r="Z337" s="119"/>
      <c r="AA337" s="119"/>
      <c r="AB337" s="119"/>
      <c r="AC337" s="119"/>
      <c r="AD337" s="119"/>
      <c r="AE337" s="119"/>
      <c r="AF337" s="119"/>
      <c r="AG337" s="119"/>
      <c r="AH337" s="119"/>
    </row>
    <row r="338" spans="1:34" s="120" customFormat="1" ht="14">
      <c r="A338" s="117"/>
      <c r="C338" s="127" t="s">
        <v>421</v>
      </c>
      <c r="D338" s="116">
        <v>83</v>
      </c>
      <c r="E338" s="116">
        <v>172</v>
      </c>
      <c r="F338" s="116">
        <v>-10</v>
      </c>
      <c r="G338" s="116">
        <v>189</v>
      </c>
      <c r="H338" s="116">
        <v>2</v>
      </c>
      <c r="I338" s="116">
        <v>436</v>
      </c>
      <c r="J338" s="116">
        <v>47</v>
      </c>
      <c r="K338" s="119" t="s">
        <v>399</v>
      </c>
      <c r="L338" s="116">
        <v>483</v>
      </c>
      <c r="M338" s="117"/>
      <c r="O338" s="127" t="s">
        <v>422</v>
      </c>
      <c r="P338" s="116">
        <v>139</v>
      </c>
      <c r="Q338" s="116">
        <v>173</v>
      </c>
      <c r="R338" s="116">
        <v>93</v>
      </c>
      <c r="S338" s="116">
        <v>15</v>
      </c>
      <c r="T338" s="116">
        <v>6</v>
      </c>
      <c r="U338" s="116">
        <v>426</v>
      </c>
      <c r="V338" s="116">
        <v>57</v>
      </c>
      <c r="W338" s="116"/>
      <c r="X338" s="27">
        <v>483</v>
      </c>
      <c r="Y338" s="28">
        <v>0</v>
      </c>
      <c r="Z338" s="119"/>
      <c r="AA338" s="119"/>
      <c r="AB338" s="119"/>
      <c r="AC338" s="119"/>
      <c r="AD338" s="119"/>
      <c r="AE338" s="119"/>
      <c r="AF338" s="119"/>
      <c r="AG338" s="119"/>
    </row>
    <row r="339" spans="1:34" s="120" customFormat="1" ht="14" outlineLevel="1">
      <c r="A339" s="117"/>
      <c r="B339" s="49" t="s">
        <v>423</v>
      </c>
      <c r="C339" s="127" t="s">
        <v>424</v>
      </c>
      <c r="D339" s="119"/>
      <c r="E339" s="119">
        <v>-1</v>
      </c>
      <c r="F339" s="119"/>
      <c r="G339" s="119"/>
      <c r="H339" s="119"/>
      <c r="I339" s="116">
        <v>-1</v>
      </c>
      <c r="J339" s="116">
        <v>1</v>
      </c>
      <c r="K339" s="119" t="s">
        <v>399</v>
      </c>
      <c r="L339" s="116">
        <v>0</v>
      </c>
      <c r="M339" s="117"/>
      <c r="N339" s="49" t="s">
        <v>423</v>
      </c>
      <c r="O339" s="127" t="s">
        <v>424</v>
      </c>
      <c r="P339" s="119"/>
      <c r="Q339" s="119"/>
      <c r="R339" s="119"/>
      <c r="S339" s="119"/>
      <c r="T339" s="119"/>
      <c r="U339" s="116"/>
      <c r="V339" s="116"/>
      <c r="W339" s="116"/>
      <c r="X339" s="116"/>
      <c r="Y339" s="28">
        <v>0</v>
      </c>
      <c r="Z339" s="119"/>
      <c r="AA339" s="119"/>
      <c r="AB339" s="119"/>
      <c r="AC339" s="119"/>
      <c r="AD339" s="119"/>
      <c r="AE339" s="119"/>
      <c r="AF339" s="119"/>
      <c r="AG339" s="119"/>
    </row>
    <row r="340" spans="1:34" s="125" customFormat="1" ht="14" outlineLevel="2">
      <c r="A340" s="117"/>
      <c r="B340" s="49" t="s">
        <v>425</v>
      </c>
      <c r="C340" s="126" t="s">
        <v>426</v>
      </c>
      <c r="D340" s="124"/>
      <c r="E340" s="123">
        <v>0</v>
      </c>
      <c r="F340" s="124"/>
      <c r="G340" s="124"/>
      <c r="H340" s="124"/>
      <c r="I340" s="116">
        <v>0</v>
      </c>
      <c r="J340" s="123">
        <v>0</v>
      </c>
      <c r="K340" s="119"/>
      <c r="L340" s="116">
        <v>0</v>
      </c>
      <c r="M340" s="117"/>
      <c r="N340" s="49" t="s">
        <v>425</v>
      </c>
      <c r="O340" s="126" t="s">
        <v>426</v>
      </c>
      <c r="P340" s="124"/>
      <c r="Q340" s="124"/>
      <c r="R340" s="124"/>
      <c r="S340" s="124"/>
      <c r="T340" s="124"/>
      <c r="U340" s="116"/>
      <c r="V340" s="123"/>
      <c r="W340" s="116"/>
      <c r="X340" s="116"/>
      <c r="Y340" s="28">
        <v>0</v>
      </c>
      <c r="Z340" s="119"/>
      <c r="AA340" s="124"/>
      <c r="AB340" s="124"/>
      <c r="AC340" s="124"/>
      <c r="AD340" s="124"/>
      <c r="AE340" s="124"/>
      <c r="AF340" s="124"/>
      <c r="AG340" s="124"/>
    </row>
    <row r="341" spans="1:34" s="125" customFormat="1" ht="14" outlineLevel="2">
      <c r="A341" s="117"/>
      <c r="B341" s="49" t="s">
        <v>427</v>
      </c>
      <c r="C341" s="126" t="s">
        <v>428</v>
      </c>
      <c r="D341" s="124"/>
      <c r="E341" s="123">
        <v>-1</v>
      </c>
      <c r="F341" s="124"/>
      <c r="G341" s="124"/>
      <c r="H341" s="124"/>
      <c r="I341" s="116">
        <v>-1</v>
      </c>
      <c r="J341" s="123">
        <v>1</v>
      </c>
      <c r="K341" s="119"/>
      <c r="L341" s="116">
        <v>0</v>
      </c>
      <c r="M341" s="117"/>
      <c r="N341" s="49" t="s">
        <v>427</v>
      </c>
      <c r="O341" s="126" t="s">
        <v>428</v>
      </c>
      <c r="P341" s="124"/>
      <c r="Q341" s="124"/>
      <c r="R341" s="124"/>
      <c r="S341" s="124"/>
      <c r="T341" s="124"/>
      <c r="U341" s="116"/>
      <c r="V341" s="116"/>
      <c r="W341" s="116"/>
      <c r="X341" s="116">
        <v>0</v>
      </c>
      <c r="Y341" s="28">
        <v>0</v>
      </c>
      <c r="Z341" s="119"/>
      <c r="AA341" s="124"/>
      <c r="AB341" s="124"/>
      <c r="AC341" s="124"/>
      <c r="AD341" s="124"/>
      <c r="AE341" s="124"/>
      <c r="AF341" s="124"/>
      <c r="AG341" s="124"/>
    </row>
    <row r="342" spans="1:34" s="120" customFormat="1" ht="14" outlineLevel="1">
      <c r="A342" s="117"/>
      <c r="B342" s="49" t="s">
        <v>429</v>
      </c>
      <c r="C342" s="127" t="s">
        <v>430</v>
      </c>
      <c r="D342" s="116">
        <v>39</v>
      </c>
      <c r="E342" s="116">
        <v>10</v>
      </c>
      <c r="F342" s="116">
        <v>-26</v>
      </c>
      <c r="G342" s="116">
        <v>64</v>
      </c>
      <c r="H342" s="116">
        <v>2</v>
      </c>
      <c r="I342" s="116">
        <v>89</v>
      </c>
      <c r="J342" s="116">
        <v>11</v>
      </c>
      <c r="K342" s="119" t="s">
        <v>399</v>
      </c>
      <c r="L342" s="116">
        <v>100</v>
      </c>
      <c r="M342" s="117"/>
      <c r="N342" s="49" t="s">
        <v>429</v>
      </c>
      <c r="O342" s="127" t="s">
        <v>430</v>
      </c>
      <c r="P342" s="119"/>
      <c r="Q342" s="119">
        <v>65</v>
      </c>
      <c r="R342" s="119">
        <v>37</v>
      </c>
      <c r="S342" s="119"/>
      <c r="T342" s="119"/>
      <c r="U342" s="116">
        <v>102</v>
      </c>
      <c r="V342" s="116">
        <v>-2</v>
      </c>
      <c r="W342" s="116"/>
      <c r="X342" s="116">
        <v>100</v>
      </c>
      <c r="Y342" s="28">
        <v>0</v>
      </c>
      <c r="Z342" s="119"/>
      <c r="AA342" s="119"/>
      <c r="AB342" s="119"/>
      <c r="AC342" s="119"/>
      <c r="AD342" s="119"/>
      <c r="AE342" s="119"/>
      <c r="AF342" s="119"/>
      <c r="AG342" s="119"/>
    </row>
    <row r="343" spans="1:34" s="125" customFormat="1" ht="14" outlineLevel="2">
      <c r="A343" s="117"/>
      <c r="B343" s="49" t="s">
        <v>431</v>
      </c>
      <c r="C343" s="118" t="s">
        <v>432</v>
      </c>
      <c r="D343" s="162" t="s">
        <v>433</v>
      </c>
      <c r="E343" s="162" t="s">
        <v>434</v>
      </c>
      <c r="F343" s="162" t="s">
        <v>164</v>
      </c>
      <c r="G343" s="162" t="s">
        <v>407</v>
      </c>
      <c r="H343" s="162">
        <v>1</v>
      </c>
      <c r="I343" s="162">
        <v>33</v>
      </c>
      <c r="J343" s="162" t="s">
        <v>163</v>
      </c>
      <c r="K343" s="119" t="s">
        <v>399</v>
      </c>
      <c r="L343" s="116">
        <v>36</v>
      </c>
      <c r="M343" s="117"/>
      <c r="N343" s="49" t="s">
        <v>431</v>
      </c>
      <c r="O343" s="118" t="s">
        <v>432</v>
      </c>
      <c r="P343" s="163"/>
      <c r="Q343" s="162"/>
      <c r="R343" s="163">
        <v>35</v>
      </c>
      <c r="S343" s="163"/>
      <c r="T343" s="163"/>
      <c r="U343" s="162">
        <v>35</v>
      </c>
      <c r="V343" s="162">
        <v>1</v>
      </c>
      <c r="W343" s="162"/>
      <c r="X343" s="116">
        <v>36</v>
      </c>
      <c r="Y343" s="28">
        <v>0</v>
      </c>
      <c r="Z343" s="119"/>
      <c r="AA343" s="124"/>
      <c r="AB343" s="124"/>
      <c r="AC343" s="124"/>
      <c r="AD343" s="124"/>
      <c r="AE343" s="124"/>
      <c r="AF343" s="124"/>
      <c r="AG343" s="124"/>
    </row>
    <row r="344" spans="1:34" s="125" customFormat="1" ht="14" outlineLevel="2">
      <c r="A344" s="117"/>
      <c r="B344" s="49" t="s">
        <v>435</v>
      </c>
      <c r="C344" s="118" t="s">
        <v>436</v>
      </c>
      <c r="D344" s="162">
        <v>30</v>
      </c>
      <c r="E344" s="162">
        <v>-5</v>
      </c>
      <c r="F344" s="162">
        <v>-27</v>
      </c>
      <c r="G344" s="162">
        <v>27</v>
      </c>
      <c r="H344" s="162">
        <v>1</v>
      </c>
      <c r="I344" s="162">
        <v>26</v>
      </c>
      <c r="J344" s="162">
        <v>2</v>
      </c>
      <c r="K344" s="119" t="s">
        <v>399</v>
      </c>
      <c r="L344" s="116">
        <v>28</v>
      </c>
      <c r="M344" s="117"/>
      <c r="N344" s="49" t="s">
        <v>435</v>
      </c>
      <c r="O344" s="118" t="s">
        <v>436</v>
      </c>
      <c r="P344" s="163"/>
      <c r="Q344" s="162">
        <v>26</v>
      </c>
      <c r="R344" s="162">
        <v>2</v>
      </c>
      <c r="S344" s="163"/>
      <c r="T344" s="163"/>
      <c r="U344" s="162">
        <v>28</v>
      </c>
      <c r="V344" s="162">
        <v>0</v>
      </c>
      <c r="W344" s="162"/>
      <c r="X344" s="116">
        <v>28</v>
      </c>
      <c r="Y344" s="28">
        <v>0</v>
      </c>
      <c r="Z344" s="119"/>
      <c r="AA344" s="124"/>
      <c r="AB344" s="124"/>
      <c r="AC344" s="124"/>
      <c r="AD344" s="124"/>
      <c r="AE344" s="124"/>
      <c r="AF344" s="124"/>
      <c r="AG344" s="124"/>
    </row>
    <row r="345" spans="1:34" s="125" customFormat="1" ht="14" outlineLevel="3">
      <c r="A345" s="117"/>
      <c r="B345" s="49" t="s">
        <v>437</v>
      </c>
      <c r="C345" s="122" t="s">
        <v>438</v>
      </c>
      <c r="D345" s="123"/>
      <c r="E345" s="124">
        <v>-5</v>
      </c>
      <c r="F345" s="123"/>
      <c r="G345" s="123"/>
      <c r="H345" s="123"/>
      <c r="I345" s="116">
        <v>-5</v>
      </c>
      <c r="J345" s="123"/>
      <c r="K345" s="119"/>
      <c r="L345" s="116">
        <v>-5</v>
      </c>
      <c r="M345" s="117"/>
      <c r="N345" s="49" t="s">
        <v>437</v>
      </c>
      <c r="O345" s="122" t="s">
        <v>438</v>
      </c>
      <c r="P345" s="124"/>
      <c r="Q345" s="123">
        <v>-5</v>
      </c>
      <c r="R345" s="123"/>
      <c r="S345" s="124"/>
      <c r="T345" s="124"/>
      <c r="U345" s="116">
        <v>-5</v>
      </c>
      <c r="V345" s="123"/>
      <c r="W345" s="116"/>
      <c r="X345" s="116">
        <v>-5</v>
      </c>
      <c r="Y345" s="28">
        <v>0</v>
      </c>
      <c r="Z345" s="119"/>
      <c r="AA345" s="124"/>
      <c r="AB345" s="124"/>
      <c r="AC345" s="124"/>
      <c r="AD345" s="124"/>
      <c r="AE345" s="124"/>
      <c r="AF345" s="124"/>
      <c r="AG345" s="124"/>
    </row>
    <row r="346" spans="1:34" s="125" customFormat="1" ht="14" outlineLevel="3">
      <c r="A346" s="117"/>
      <c r="B346" s="49" t="s">
        <v>439</v>
      </c>
      <c r="C346" s="122" t="s">
        <v>440</v>
      </c>
      <c r="D346" s="123">
        <v>30</v>
      </c>
      <c r="E346" s="124">
        <v>0</v>
      </c>
      <c r="F346" s="123">
        <v>-27</v>
      </c>
      <c r="G346" s="123">
        <v>27</v>
      </c>
      <c r="H346" s="123">
        <v>1</v>
      </c>
      <c r="I346" s="116">
        <v>31</v>
      </c>
      <c r="J346" s="123">
        <v>2</v>
      </c>
      <c r="K346" s="119"/>
      <c r="L346" s="116">
        <v>33</v>
      </c>
      <c r="M346" s="117"/>
      <c r="N346" s="49" t="s">
        <v>439</v>
      </c>
      <c r="O346" s="122" t="s">
        <v>440</v>
      </c>
      <c r="P346" s="124"/>
      <c r="Q346" s="123">
        <v>31</v>
      </c>
      <c r="R346" s="123">
        <v>2</v>
      </c>
      <c r="S346" s="124"/>
      <c r="T346" s="124"/>
      <c r="U346" s="116">
        <v>33</v>
      </c>
      <c r="V346" s="123"/>
      <c r="W346" s="116"/>
      <c r="X346" s="116">
        <v>33</v>
      </c>
      <c r="Y346" s="28">
        <v>0</v>
      </c>
      <c r="Z346" s="119"/>
      <c r="AA346" s="124"/>
      <c r="AB346" s="124"/>
      <c r="AC346" s="124"/>
      <c r="AD346" s="124"/>
      <c r="AE346" s="124"/>
      <c r="AF346" s="124"/>
      <c r="AG346" s="124"/>
    </row>
    <row r="347" spans="1:34" s="125" customFormat="1" ht="14" outlineLevel="2">
      <c r="A347" s="117"/>
      <c r="B347" s="49" t="s">
        <v>441</v>
      </c>
      <c r="C347" s="126" t="s">
        <v>442</v>
      </c>
      <c r="D347" s="123">
        <v>4</v>
      </c>
      <c r="E347" s="124">
        <v>0</v>
      </c>
      <c r="F347" s="123">
        <v>-1</v>
      </c>
      <c r="G347" s="123">
        <v>27</v>
      </c>
      <c r="H347" s="123">
        <v>0</v>
      </c>
      <c r="I347" s="116">
        <v>30</v>
      </c>
      <c r="J347" s="123" t="s">
        <v>443</v>
      </c>
      <c r="K347" s="119" t="s">
        <v>399</v>
      </c>
      <c r="L347" s="116">
        <v>36</v>
      </c>
      <c r="M347" s="117"/>
      <c r="N347" s="49" t="s">
        <v>441</v>
      </c>
      <c r="O347" s="126" t="s">
        <v>442</v>
      </c>
      <c r="P347" s="124"/>
      <c r="Q347" s="123">
        <v>39</v>
      </c>
      <c r="R347" s="124"/>
      <c r="S347" s="124"/>
      <c r="T347" s="124"/>
      <c r="U347" s="116">
        <v>39</v>
      </c>
      <c r="V347" s="123">
        <v>-3</v>
      </c>
      <c r="W347" s="116"/>
      <c r="X347" s="116">
        <v>36</v>
      </c>
      <c r="Y347" s="28">
        <v>0</v>
      </c>
      <c r="Z347" s="119"/>
      <c r="AA347" s="124"/>
      <c r="AB347" s="124"/>
      <c r="AC347" s="124"/>
      <c r="AD347" s="124"/>
      <c r="AE347" s="124"/>
      <c r="AF347" s="124"/>
      <c r="AG347" s="124"/>
    </row>
    <row r="348" spans="1:34" s="120" customFormat="1" ht="14" outlineLevel="1">
      <c r="A348" s="117"/>
      <c r="B348" s="49" t="s">
        <v>444</v>
      </c>
      <c r="C348" s="127" t="s">
        <v>445</v>
      </c>
      <c r="D348" s="116">
        <v>7</v>
      </c>
      <c r="E348" s="116">
        <v>66</v>
      </c>
      <c r="F348" s="116">
        <v>4</v>
      </c>
      <c r="G348" s="116">
        <v>10</v>
      </c>
      <c r="H348" s="116">
        <v>-1</v>
      </c>
      <c r="I348" s="116">
        <v>86</v>
      </c>
      <c r="J348" s="116">
        <v>9</v>
      </c>
      <c r="K348" s="119" t="s">
        <v>399</v>
      </c>
      <c r="L348" s="116">
        <v>95</v>
      </c>
      <c r="M348" s="117"/>
      <c r="N348" s="49" t="s">
        <v>444</v>
      </c>
      <c r="O348" s="127" t="s">
        <v>445</v>
      </c>
      <c r="P348" s="116">
        <v>6</v>
      </c>
      <c r="Q348" s="116">
        <v>30</v>
      </c>
      <c r="R348" s="116">
        <v>38</v>
      </c>
      <c r="S348" s="116">
        <v>0</v>
      </c>
      <c r="T348" s="116">
        <v>0</v>
      </c>
      <c r="U348" s="116">
        <v>74</v>
      </c>
      <c r="V348" s="116">
        <v>21</v>
      </c>
      <c r="W348" s="116"/>
      <c r="X348" s="116">
        <v>95</v>
      </c>
      <c r="Y348" s="28">
        <v>0</v>
      </c>
      <c r="Z348" s="119"/>
      <c r="AA348" s="119"/>
      <c r="AB348" s="119"/>
      <c r="AC348" s="119"/>
      <c r="AD348" s="119"/>
      <c r="AE348" s="119"/>
      <c r="AF348" s="119"/>
      <c r="AG348" s="119"/>
    </row>
    <row r="349" spans="1:34" s="125" customFormat="1" ht="14" outlineLevel="2">
      <c r="A349" s="117"/>
      <c r="B349" s="49" t="s">
        <v>446</v>
      </c>
      <c r="C349" s="126" t="s">
        <v>447</v>
      </c>
      <c r="D349" s="123">
        <v>10</v>
      </c>
      <c r="E349" s="123">
        <v>13</v>
      </c>
      <c r="F349" s="123">
        <v>1</v>
      </c>
      <c r="G349" s="123">
        <v>3</v>
      </c>
      <c r="H349" s="123">
        <v>0</v>
      </c>
      <c r="I349" s="116">
        <v>27</v>
      </c>
      <c r="J349" s="123" t="s">
        <v>164</v>
      </c>
      <c r="K349" s="119" t="s">
        <v>399</v>
      </c>
      <c r="L349" s="116">
        <v>29</v>
      </c>
      <c r="M349" s="117"/>
      <c r="N349" s="49" t="s">
        <v>446</v>
      </c>
      <c r="O349" s="126" t="s">
        <v>447</v>
      </c>
      <c r="P349" s="123">
        <v>2</v>
      </c>
      <c r="Q349" s="123">
        <v>18</v>
      </c>
      <c r="R349" s="123">
        <v>4</v>
      </c>
      <c r="S349" s="124">
        <v>0</v>
      </c>
      <c r="T349" s="124">
        <v>0</v>
      </c>
      <c r="U349" s="116">
        <v>24</v>
      </c>
      <c r="V349" s="123" t="s">
        <v>433</v>
      </c>
      <c r="W349" s="116"/>
      <c r="X349" s="116">
        <v>29</v>
      </c>
      <c r="Y349" s="28">
        <v>0</v>
      </c>
      <c r="Z349" s="119"/>
      <c r="AA349" s="124"/>
      <c r="AB349" s="124"/>
      <c r="AC349" s="124"/>
      <c r="AD349" s="124"/>
      <c r="AE349" s="124"/>
      <c r="AF349" s="124"/>
      <c r="AG349" s="124"/>
    </row>
    <row r="350" spans="1:34" s="125" customFormat="1" ht="14" outlineLevel="2">
      <c r="A350" s="117"/>
      <c r="B350" s="49" t="s">
        <v>448</v>
      </c>
      <c r="C350" s="126" t="s">
        <v>449</v>
      </c>
      <c r="D350" s="123">
        <v>-3</v>
      </c>
      <c r="E350" s="123">
        <v>53</v>
      </c>
      <c r="F350" s="123">
        <v>3</v>
      </c>
      <c r="G350" s="123">
        <v>7</v>
      </c>
      <c r="H350" s="123">
        <v>-1</v>
      </c>
      <c r="I350" s="116">
        <v>59</v>
      </c>
      <c r="J350" s="123">
        <v>7</v>
      </c>
      <c r="K350" s="119" t="s">
        <v>399</v>
      </c>
      <c r="L350" s="116">
        <v>66</v>
      </c>
      <c r="M350" s="117"/>
      <c r="N350" s="49" t="s">
        <v>448</v>
      </c>
      <c r="O350" s="126" t="s">
        <v>449</v>
      </c>
      <c r="P350" s="123">
        <v>4</v>
      </c>
      <c r="Q350" s="123">
        <v>12</v>
      </c>
      <c r="R350" s="123">
        <v>34</v>
      </c>
      <c r="S350" s="124">
        <v>0</v>
      </c>
      <c r="T350" s="124">
        <v>0</v>
      </c>
      <c r="U350" s="116">
        <v>50</v>
      </c>
      <c r="V350" s="123">
        <v>16</v>
      </c>
      <c r="W350" s="116"/>
      <c r="X350" s="116">
        <v>66</v>
      </c>
      <c r="Y350" s="28">
        <v>0</v>
      </c>
      <c r="Z350" s="119"/>
      <c r="AA350" s="124"/>
      <c r="AB350" s="124"/>
      <c r="AC350" s="124"/>
      <c r="AD350" s="124"/>
      <c r="AE350" s="124"/>
      <c r="AF350" s="124"/>
      <c r="AG350" s="124"/>
    </row>
    <row r="351" spans="1:34" s="120" customFormat="1" ht="14" outlineLevel="1">
      <c r="A351" s="117"/>
      <c r="B351" s="49" t="s">
        <v>450</v>
      </c>
      <c r="C351" s="127" t="s">
        <v>451</v>
      </c>
      <c r="D351" s="116">
        <v>19</v>
      </c>
      <c r="E351" s="116">
        <v>53</v>
      </c>
      <c r="F351" s="116">
        <v>3</v>
      </c>
      <c r="G351" s="116">
        <v>3</v>
      </c>
      <c r="H351" s="116">
        <v>0</v>
      </c>
      <c r="I351" s="116">
        <v>78</v>
      </c>
      <c r="J351" s="116">
        <v>4</v>
      </c>
      <c r="K351" s="119" t="s">
        <v>399</v>
      </c>
      <c r="L351" s="116">
        <v>82</v>
      </c>
      <c r="M351" s="117"/>
      <c r="N351" s="49" t="s">
        <v>450</v>
      </c>
      <c r="O351" s="127" t="s">
        <v>451</v>
      </c>
      <c r="P351" s="116">
        <v>21</v>
      </c>
      <c r="Q351" s="116">
        <v>0</v>
      </c>
      <c r="R351" s="116">
        <v>9</v>
      </c>
      <c r="S351" s="116">
        <v>11</v>
      </c>
      <c r="T351" s="116">
        <v>6</v>
      </c>
      <c r="U351" s="116">
        <v>47</v>
      </c>
      <c r="V351" s="116">
        <v>35</v>
      </c>
      <c r="W351" s="116"/>
      <c r="X351" s="116">
        <v>82</v>
      </c>
      <c r="Y351" s="28">
        <v>0</v>
      </c>
      <c r="Z351" s="119"/>
      <c r="AA351" s="119"/>
      <c r="AB351" s="119"/>
      <c r="AC351" s="119"/>
      <c r="AD351" s="119"/>
      <c r="AE351" s="119"/>
      <c r="AF351" s="119"/>
      <c r="AG351" s="119"/>
    </row>
    <row r="352" spans="1:34" s="125" customFormat="1" ht="14" outlineLevel="2">
      <c r="A352" s="117"/>
      <c r="B352" s="49" t="s">
        <v>452</v>
      </c>
      <c r="C352" s="126" t="s">
        <v>447</v>
      </c>
      <c r="D352" s="123">
        <v>14</v>
      </c>
      <c r="E352" s="123">
        <v>4</v>
      </c>
      <c r="F352" s="123">
        <v>1</v>
      </c>
      <c r="G352" s="123">
        <v>3</v>
      </c>
      <c r="H352" s="124">
        <v>0</v>
      </c>
      <c r="I352" s="116">
        <v>22</v>
      </c>
      <c r="J352" s="123" t="s">
        <v>163</v>
      </c>
      <c r="K352" s="119" t="s">
        <v>399</v>
      </c>
      <c r="L352" s="116">
        <v>25</v>
      </c>
      <c r="M352" s="117"/>
      <c r="N352" s="49" t="s">
        <v>452</v>
      </c>
      <c r="O352" s="126" t="s">
        <v>447</v>
      </c>
      <c r="P352" s="123">
        <v>4</v>
      </c>
      <c r="Q352" s="124">
        <v>0</v>
      </c>
      <c r="R352" s="123">
        <v>3</v>
      </c>
      <c r="S352" s="123">
        <v>2</v>
      </c>
      <c r="T352" s="123">
        <v>2</v>
      </c>
      <c r="U352" s="116">
        <v>11</v>
      </c>
      <c r="V352" s="123">
        <v>14</v>
      </c>
      <c r="W352" s="116"/>
      <c r="X352" s="116">
        <v>25</v>
      </c>
      <c r="Y352" s="28">
        <v>0</v>
      </c>
      <c r="Z352" s="119"/>
      <c r="AA352" s="124"/>
      <c r="AB352" s="124"/>
      <c r="AC352" s="124"/>
      <c r="AD352" s="124"/>
      <c r="AE352" s="124"/>
      <c r="AF352" s="124"/>
      <c r="AG352" s="124"/>
    </row>
    <row r="353" spans="1:33" s="125" customFormat="1" ht="14" outlineLevel="2">
      <c r="A353" s="117"/>
      <c r="B353" s="49" t="s">
        <v>453</v>
      </c>
      <c r="C353" s="126" t="s">
        <v>449</v>
      </c>
      <c r="D353" s="123">
        <v>5</v>
      </c>
      <c r="E353" s="123">
        <v>49</v>
      </c>
      <c r="F353" s="123">
        <v>2</v>
      </c>
      <c r="G353" s="123">
        <v>0</v>
      </c>
      <c r="H353" s="124">
        <v>0</v>
      </c>
      <c r="I353" s="116">
        <v>56</v>
      </c>
      <c r="J353" s="123">
        <v>1</v>
      </c>
      <c r="K353" s="119" t="s">
        <v>399</v>
      </c>
      <c r="L353" s="116">
        <v>57</v>
      </c>
      <c r="M353" s="117"/>
      <c r="N353" s="49" t="s">
        <v>453</v>
      </c>
      <c r="O353" s="126" t="s">
        <v>449</v>
      </c>
      <c r="P353" s="123">
        <v>17</v>
      </c>
      <c r="Q353" s="124">
        <v>0</v>
      </c>
      <c r="R353" s="123">
        <v>6</v>
      </c>
      <c r="S353" s="123">
        <v>9</v>
      </c>
      <c r="T353" s="123">
        <v>4</v>
      </c>
      <c r="U353" s="116">
        <v>36</v>
      </c>
      <c r="V353" s="123">
        <v>21</v>
      </c>
      <c r="W353" s="116"/>
      <c r="X353" s="116">
        <v>57</v>
      </c>
      <c r="Y353" s="28">
        <v>0</v>
      </c>
      <c r="Z353" s="119"/>
      <c r="AA353" s="124"/>
      <c r="AB353" s="124"/>
      <c r="AC353" s="124"/>
      <c r="AD353" s="124"/>
      <c r="AE353" s="124"/>
      <c r="AF353" s="124"/>
      <c r="AG353" s="124"/>
    </row>
    <row r="354" spans="1:33" s="120" customFormat="1" ht="14" outlineLevel="1">
      <c r="A354" s="117"/>
      <c r="B354" s="49" t="s">
        <v>454</v>
      </c>
      <c r="C354" s="127" t="s">
        <v>455</v>
      </c>
      <c r="D354" s="116">
        <v>10</v>
      </c>
      <c r="E354" s="116">
        <v>28</v>
      </c>
      <c r="F354" s="116">
        <v>3</v>
      </c>
      <c r="G354" s="116">
        <v>66</v>
      </c>
      <c r="H354" s="116">
        <v>0</v>
      </c>
      <c r="I354" s="116">
        <v>107</v>
      </c>
      <c r="J354" s="116">
        <v>12</v>
      </c>
      <c r="K354" s="119" t="s">
        <v>399</v>
      </c>
      <c r="L354" s="116">
        <v>119</v>
      </c>
      <c r="M354" s="117"/>
      <c r="N354" s="49" t="s">
        <v>454</v>
      </c>
      <c r="O354" s="127" t="s">
        <v>455</v>
      </c>
      <c r="P354" s="116">
        <v>83</v>
      </c>
      <c r="Q354" s="116">
        <v>22</v>
      </c>
      <c r="R354" s="119"/>
      <c r="S354" s="119"/>
      <c r="T354" s="116"/>
      <c r="U354" s="116">
        <v>105</v>
      </c>
      <c r="V354" s="116">
        <v>14</v>
      </c>
      <c r="W354" s="116"/>
      <c r="X354" s="116">
        <v>119</v>
      </c>
      <c r="Y354" s="28">
        <v>0</v>
      </c>
      <c r="Z354" s="119"/>
      <c r="AA354" s="119"/>
      <c r="AB354" s="119"/>
      <c r="AC354" s="119"/>
      <c r="AD354" s="119"/>
      <c r="AE354" s="119"/>
      <c r="AF354" s="119"/>
      <c r="AG354" s="119"/>
    </row>
    <row r="355" spans="1:33" s="120" customFormat="1" ht="14" outlineLevel="2">
      <c r="A355" s="117"/>
      <c r="B355" s="49" t="s">
        <v>456</v>
      </c>
      <c r="C355" s="127" t="s">
        <v>457</v>
      </c>
      <c r="D355" s="116">
        <v>10</v>
      </c>
      <c r="E355" s="116">
        <v>25</v>
      </c>
      <c r="F355" s="116">
        <v>3</v>
      </c>
      <c r="G355" s="116">
        <v>53</v>
      </c>
      <c r="H355" s="116">
        <v>0</v>
      </c>
      <c r="I355" s="116">
        <v>91</v>
      </c>
      <c r="J355" s="116">
        <v>12</v>
      </c>
      <c r="K355" s="119"/>
      <c r="L355" s="116">
        <v>103</v>
      </c>
      <c r="M355" s="117"/>
      <c r="N355" s="49" t="s">
        <v>456</v>
      </c>
      <c r="O355" s="127" t="s">
        <v>457</v>
      </c>
      <c r="P355" s="116">
        <v>83</v>
      </c>
      <c r="Q355" s="116">
        <v>11</v>
      </c>
      <c r="R355" s="119"/>
      <c r="S355" s="119"/>
      <c r="T355" s="116"/>
      <c r="U355" s="116">
        <v>94</v>
      </c>
      <c r="V355" s="116">
        <v>9</v>
      </c>
      <c r="W355" s="116"/>
      <c r="X355" s="116">
        <v>103</v>
      </c>
      <c r="Y355" s="28">
        <v>0</v>
      </c>
      <c r="Z355" s="119"/>
      <c r="AA355" s="119"/>
      <c r="AB355" s="119"/>
      <c r="AC355" s="119"/>
      <c r="AD355" s="119"/>
      <c r="AE355" s="119"/>
      <c r="AF355" s="119"/>
      <c r="AG355" s="119"/>
    </row>
    <row r="356" spans="1:33" s="125" customFormat="1" ht="14" outlineLevel="3">
      <c r="A356" s="117"/>
      <c r="B356" s="49" t="s">
        <v>458</v>
      </c>
      <c r="C356" s="126" t="s">
        <v>459</v>
      </c>
      <c r="D356" s="123">
        <v>5</v>
      </c>
      <c r="E356" s="123">
        <v>23</v>
      </c>
      <c r="F356" s="123">
        <v>1</v>
      </c>
      <c r="G356" s="123">
        <v>48</v>
      </c>
      <c r="H356" s="124">
        <v>0</v>
      </c>
      <c r="I356" s="116">
        <v>77</v>
      </c>
      <c r="J356" s="123">
        <v>10</v>
      </c>
      <c r="K356" s="119"/>
      <c r="L356" s="116">
        <v>87</v>
      </c>
      <c r="M356" s="117"/>
      <c r="N356" s="49" t="s">
        <v>458</v>
      </c>
      <c r="O356" s="126" t="s">
        <v>459</v>
      </c>
      <c r="P356" s="123">
        <v>77</v>
      </c>
      <c r="Q356" s="123">
        <v>7</v>
      </c>
      <c r="R356" s="124"/>
      <c r="S356" s="124"/>
      <c r="T356" s="123"/>
      <c r="U356" s="116">
        <v>84</v>
      </c>
      <c r="V356" s="123">
        <v>3</v>
      </c>
      <c r="W356" s="116"/>
      <c r="X356" s="116">
        <v>87</v>
      </c>
      <c r="Y356" s="28">
        <v>0</v>
      </c>
      <c r="Z356" s="119"/>
      <c r="AA356" s="124"/>
      <c r="AB356" s="124"/>
      <c r="AC356" s="124"/>
      <c r="AD356" s="124"/>
      <c r="AE356" s="124"/>
      <c r="AF356" s="124"/>
      <c r="AG356" s="124"/>
    </row>
    <row r="357" spans="1:33" s="125" customFormat="1" ht="14" outlineLevel="3">
      <c r="A357" s="117"/>
      <c r="B357" s="49" t="s">
        <v>460</v>
      </c>
      <c r="C357" s="126" t="s">
        <v>461</v>
      </c>
      <c r="D357" s="123">
        <v>3</v>
      </c>
      <c r="E357" s="123">
        <v>1</v>
      </c>
      <c r="F357" s="123">
        <v>1</v>
      </c>
      <c r="G357" s="123">
        <v>2</v>
      </c>
      <c r="H357" s="124">
        <v>0</v>
      </c>
      <c r="I357" s="116">
        <v>7</v>
      </c>
      <c r="J357" s="123">
        <v>2</v>
      </c>
      <c r="K357" s="119"/>
      <c r="L357" s="116">
        <v>9</v>
      </c>
      <c r="M357" s="117"/>
      <c r="N357" s="49" t="s">
        <v>460</v>
      </c>
      <c r="O357" s="126" t="s">
        <v>461</v>
      </c>
      <c r="P357" s="123">
        <v>3</v>
      </c>
      <c r="Q357" s="123">
        <v>4</v>
      </c>
      <c r="R357" s="124"/>
      <c r="S357" s="124"/>
      <c r="T357" s="123"/>
      <c r="U357" s="116">
        <v>7</v>
      </c>
      <c r="V357" s="123">
        <v>2</v>
      </c>
      <c r="W357" s="116"/>
      <c r="X357" s="116">
        <v>9</v>
      </c>
      <c r="Y357" s="28">
        <v>0</v>
      </c>
      <c r="Z357" s="119"/>
      <c r="AA357" s="124"/>
      <c r="AB357" s="124"/>
      <c r="AC357" s="124"/>
      <c r="AD357" s="124"/>
      <c r="AE357" s="124"/>
      <c r="AF357" s="124"/>
      <c r="AG357" s="124"/>
    </row>
    <row r="358" spans="1:33" s="125" customFormat="1" ht="14" outlineLevel="3">
      <c r="A358" s="117"/>
      <c r="B358" s="49" t="s">
        <v>462</v>
      </c>
      <c r="C358" s="126" t="s">
        <v>463</v>
      </c>
      <c r="D358" s="123">
        <v>2</v>
      </c>
      <c r="E358" s="123">
        <v>1</v>
      </c>
      <c r="F358" s="123">
        <v>1</v>
      </c>
      <c r="G358" s="123">
        <v>3</v>
      </c>
      <c r="H358" s="124">
        <v>0</v>
      </c>
      <c r="I358" s="116">
        <v>7</v>
      </c>
      <c r="J358" s="123">
        <v>0</v>
      </c>
      <c r="K358" s="119"/>
      <c r="L358" s="116">
        <v>7</v>
      </c>
      <c r="M358" s="117"/>
      <c r="N358" s="49" t="s">
        <v>462</v>
      </c>
      <c r="O358" s="126" t="s">
        <v>463</v>
      </c>
      <c r="P358" s="123">
        <v>3</v>
      </c>
      <c r="Q358" s="123"/>
      <c r="R358" s="124"/>
      <c r="S358" s="124"/>
      <c r="T358" s="123"/>
      <c r="U358" s="116">
        <v>3</v>
      </c>
      <c r="V358" s="123">
        <v>4</v>
      </c>
      <c r="W358" s="116"/>
      <c r="X358" s="116">
        <v>7</v>
      </c>
      <c r="Y358" s="28">
        <v>0</v>
      </c>
      <c r="Z358" s="119"/>
      <c r="AA358" s="124"/>
      <c r="AB358" s="124"/>
      <c r="AC358" s="124"/>
      <c r="AD358" s="124"/>
      <c r="AE358" s="124"/>
      <c r="AF358" s="124"/>
      <c r="AG358" s="124"/>
    </row>
    <row r="359" spans="1:33" s="120" customFormat="1" ht="14" outlineLevel="2">
      <c r="A359" s="117"/>
      <c r="B359" s="49" t="s">
        <v>464</v>
      </c>
      <c r="C359" s="127" t="s">
        <v>465</v>
      </c>
      <c r="D359" s="116">
        <v>0</v>
      </c>
      <c r="E359" s="116">
        <v>3</v>
      </c>
      <c r="F359" s="116">
        <v>0</v>
      </c>
      <c r="G359" s="116">
        <v>13</v>
      </c>
      <c r="H359" s="116">
        <v>0</v>
      </c>
      <c r="I359" s="116">
        <v>16</v>
      </c>
      <c r="J359" s="116">
        <v>0</v>
      </c>
      <c r="K359" s="119"/>
      <c r="L359" s="116">
        <v>16</v>
      </c>
      <c r="M359" s="117"/>
      <c r="N359" s="49" t="s">
        <v>464</v>
      </c>
      <c r="O359" s="127" t="s">
        <v>465</v>
      </c>
      <c r="P359" s="116"/>
      <c r="Q359" s="116">
        <v>11</v>
      </c>
      <c r="R359" s="119"/>
      <c r="S359" s="119"/>
      <c r="T359" s="116"/>
      <c r="U359" s="116">
        <v>11</v>
      </c>
      <c r="V359" s="116">
        <v>5</v>
      </c>
      <c r="W359" s="116"/>
      <c r="X359" s="116">
        <v>16</v>
      </c>
      <c r="Y359" s="28">
        <v>0</v>
      </c>
      <c r="Z359" s="119"/>
      <c r="AA359" s="119"/>
      <c r="AB359" s="119"/>
      <c r="AC359" s="119"/>
      <c r="AD359" s="119"/>
      <c r="AE359" s="119"/>
      <c r="AF359" s="119"/>
      <c r="AG359" s="119"/>
    </row>
    <row r="360" spans="1:33" s="125" customFormat="1" ht="14" outlineLevel="3">
      <c r="A360" s="117"/>
      <c r="B360" s="49" t="s">
        <v>466</v>
      </c>
      <c r="C360" s="126" t="s">
        <v>467</v>
      </c>
      <c r="D360" s="123">
        <v>0</v>
      </c>
      <c r="E360" s="123">
        <v>2</v>
      </c>
      <c r="F360" s="123">
        <v>0</v>
      </c>
      <c r="G360" s="123">
        <v>5</v>
      </c>
      <c r="H360" s="124">
        <v>0</v>
      </c>
      <c r="I360" s="116">
        <v>7</v>
      </c>
      <c r="J360" s="123">
        <v>0</v>
      </c>
      <c r="K360" s="119"/>
      <c r="L360" s="116">
        <v>7</v>
      </c>
      <c r="M360" s="117"/>
      <c r="N360" s="49" t="s">
        <v>466</v>
      </c>
      <c r="O360" s="126" t="s">
        <v>467</v>
      </c>
      <c r="P360" s="123"/>
      <c r="Q360" s="123">
        <v>5</v>
      </c>
      <c r="R360" s="124"/>
      <c r="S360" s="124"/>
      <c r="T360" s="123"/>
      <c r="U360" s="116">
        <v>5</v>
      </c>
      <c r="V360" s="123">
        <v>2</v>
      </c>
      <c r="W360" s="116"/>
      <c r="X360" s="116">
        <v>7</v>
      </c>
      <c r="Y360" s="28">
        <v>0</v>
      </c>
      <c r="Z360" s="119"/>
      <c r="AA360" s="124"/>
      <c r="AB360" s="124"/>
      <c r="AC360" s="124"/>
      <c r="AD360" s="124"/>
      <c r="AE360" s="124"/>
      <c r="AF360" s="124"/>
      <c r="AG360" s="124"/>
    </row>
    <row r="361" spans="1:33" s="125" customFormat="1" ht="14" outlineLevel="3">
      <c r="A361" s="117"/>
      <c r="B361" s="49" t="s">
        <v>468</v>
      </c>
      <c r="C361" s="126" t="s">
        <v>469</v>
      </c>
      <c r="D361" s="123">
        <v>0</v>
      </c>
      <c r="E361" s="123">
        <v>1</v>
      </c>
      <c r="F361" s="123">
        <v>0</v>
      </c>
      <c r="G361" s="123">
        <v>8</v>
      </c>
      <c r="H361" s="124">
        <v>0</v>
      </c>
      <c r="I361" s="116">
        <v>9</v>
      </c>
      <c r="J361" s="123">
        <v>0</v>
      </c>
      <c r="K361" s="119"/>
      <c r="L361" s="116">
        <v>9</v>
      </c>
      <c r="M361" s="117"/>
      <c r="N361" s="49" t="s">
        <v>468</v>
      </c>
      <c r="O361" s="126" t="s">
        <v>469</v>
      </c>
      <c r="P361" s="123"/>
      <c r="Q361" s="123">
        <v>6</v>
      </c>
      <c r="R361" s="124"/>
      <c r="S361" s="124"/>
      <c r="T361" s="123"/>
      <c r="U361" s="116">
        <v>6</v>
      </c>
      <c r="V361" s="123">
        <v>3</v>
      </c>
      <c r="W361" s="116"/>
      <c r="X361" s="116">
        <v>9</v>
      </c>
      <c r="Y361" s="28">
        <v>0</v>
      </c>
      <c r="Z361" s="119"/>
      <c r="AA361" s="124"/>
      <c r="AB361" s="124"/>
      <c r="AC361" s="124"/>
      <c r="AD361" s="124"/>
      <c r="AE361" s="124"/>
      <c r="AF361" s="124"/>
      <c r="AG361" s="124"/>
    </row>
    <row r="362" spans="1:33" s="120" customFormat="1" ht="14" outlineLevel="1">
      <c r="A362" s="117"/>
      <c r="B362" s="49" t="s">
        <v>470</v>
      </c>
      <c r="C362" s="127" t="s">
        <v>471</v>
      </c>
      <c r="D362" s="116">
        <v>1</v>
      </c>
      <c r="E362" s="116">
        <v>7</v>
      </c>
      <c r="F362" s="116">
        <v>1</v>
      </c>
      <c r="G362" s="116">
        <v>39</v>
      </c>
      <c r="H362" s="116">
        <v>0</v>
      </c>
      <c r="I362" s="116">
        <v>48</v>
      </c>
      <c r="J362" s="119">
        <v>0</v>
      </c>
      <c r="K362" s="119" t="s">
        <v>399</v>
      </c>
      <c r="L362" s="116">
        <v>48</v>
      </c>
      <c r="M362" s="117"/>
      <c r="N362" s="49" t="s">
        <v>470</v>
      </c>
      <c r="O362" s="127" t="s">
        <v>471</v>
      </c>
      <c r="P362" s="119"/>
      <c r="Q362" s="116">
        <v>48</v>
      </c>
      <c r="R362" s="116">
        <v>0</v>
      </c>
      <c r="S362" s="119"/>
      <c r="T362" s="119"/>
      <c r="U362" s="116">
        <v>48</v>
      </c>
      <c r="V362" s="116">
        <v>0</v>
      </c>
      <c r="W362" s="116"/>
      <c r="X362" s="116">
        <v>48</v>
      </c>
      <c r="Y362" s="28">
        <v>0</v>
      </c>
      <c r="Z362" s="119"/>
      <c r="AA362" s="119"/>
      <c r="AB362" s="119"/>
      <c r="AC362" s="119"/>
      <c r="AD362" s="119"/>
      <c r="AE362" s="119"/>
      <c r="AF362" s="119"/>
      <c r="AG362" s="119"/>
    </row>
    <row r="363" spans="1:33" s="125" customFormat="1" ht="14" outlineLevel="2">
      <c r="A363" s="117"/>
      <c r="B363" s="49" t="s">
        <v>472</v>
      </c>
      <c r="C363" s="126" t="s">
        <v>473</v>
      </c>
      <c r="D363" s="124">
        <v>1</v>
      </c>
      <c r="E363" s="124">
        <v>2</v>
      </c>
      <c r="F363" s="124">
        <v>0</v>
      </c>
      <c r="G363" s="123">
        <v>4</v>
      </c>
      <c r="H363" s="124">
        <v>0</v>
      </c>
      <c r="I363" s="116">
        <v>7</v>
      </c>
      <c r="J363" s="124">
        <v>0</v>
      </c>
      <c r="K363" s="119"/>
      <c r="L363" s="116">
        <v>7</v>
      </c>
      <c r="M363" s="117"/>
      <c r="N363" s="49" t="s">
        <v>472</v>
      </c>
      <c r="O363" s="126" t="s">
        <v>473</v>
      </c>
      <c r="P363" s="124"/>
      <c r="Q363" s="123">
        <v>7</v>
      </c>
      <c r="R363" s="124"/>
      <c r="S363" s="124"/>
      <c r="T363" s="124"/>
      <c r="U363" s="116">
        <v>7</v>
      </c>
      <c r="V363" s="123">
        <v>0</v>
      </c>
      <c r="W363" s="116"/>
      <c r="X363" s="116">
        <v>7</v>
      </c>
      <c r="Y363" s="28">
        <v>0</v>
      </c>
      <c r="Z363" s="119"/>
      <c r="AA363" s="124"/>
      <c r="AB363" s="124"/>
      <c r="AC363" s="124"/>
      <c r="AD363" s="124"/>
      <c r="AE363" s="124"/>
      <c r="AF363" s="124"/>
      <c r="AG363" s="124"/>
    </row>
    <row r="364" spans="1:33" s="125" customFormat="1" ht="14" outlineLevel="2">
      <c r="A364" s="117"/>
      <c r="B364" s="49" t="s">
        <v>474</v>
      </c>
      <c r="C364" s="126" t="s">
        <v>475</v>
      </c>
      <c r="D364" s="124">
        <v>0</v>
      </c>
      <c r="E364" s="124">
        <v>0</v>
      </c>
      <c r="F364" s="124">
        <v>0</v>
      </c>
      <c r="G364" s="123">
        <v>22</v>
      </c>
      <c r="H364" s="124">
        <v>0</v>
      </c>
      <c r="I364" s="116">
        <v>22</v>
      </c>
      <c r="J364" s="124">
        <v>0</v>
      </c>
      <c r="K364" s="119" t="s">
        <v>399</v>
      </c>
      <c r="L364" s="116">
        <v>22</v>
      </c>
      <c r="M364" s="117"/>
      <c r="N364" s="49" t="s">
        <v>474</v>
      </c>
      <c r="O364" s="126" t="s">
        <v>475</v>
      </c>
      <c r="P364" s="124"/>
      <c r="Q364" s="123">
        <v>22</v>
      </c>
      <c r="R364" s="124"/>
      <c r="S364" s="124"/>
      <c r="T364" s="124"/>
      <c r="U364" s="116">
        <v>22</v>
      </c>
      <c r="V364" s="123">
        <v>0</v>
      </c>
      <c r="W364" s="116"/>
      <c r="X364" s="116">
        <v>22</v>
      </c>
      <c r="Y364" s="28">
        <v>0</v>
      </c>
      <c r="Z364" s="119"/>
      <c r="AA364" s="124"/>
      <c r="AB364" s="124"/>
      <c r="AC364" s="124"/>
      <c r="AD364" s="124"/>
      <c r="AE364" s="124"/>
      <c r="AF364" s="124"/>
      <c r="AG364" s="124"/>
    </row>
    <row r="365" spans="1:33" s="125" customFormat="1" ht="14" outlineLevel="2">
      <c r="A365" s="117"/>
      <c r="B365" s="49" t="s">
        <v>476</v>
      </c>
      <c r="C365" s="126" t="s">
        <v>477</v>
      </c>
      <c r="D365" s="124"/>
      <c r="E365" s="124"/>
      <c r="F365" s="124"/>
      <c r="G365" s="123" t="s">
        <v>247</v>
      </c>
      <c r="H365" s="124"/>
      <c r="I365" s="116">
        <v>11</v>
      </c>
      <c r="J365" s="124">
        <v>0</v>
      </c>
      <c r="K365" s="119" t="s">
        <v>399</v>
      </c>
      <c r="L365" s="116">
        <v>11</v>
      </c>
      <c r="M365" s="117"/>
      <c r="N365" s="49" t="s">
        <v>476</v>
      </c>
      <c r="O365" s="126" t="s">
        <v>477</v>
      </c>
      <c r="P365" s="124"/>
      <c r="Q365" s="123">
        <v>11</v>
      </c>
      <c r="R365" s="124"/>
      <c r="S365" s="124"/>
      <c r="T365" s="124"/>
      <c r="U365" s="116">
        <v>11</v>
      </c>
      <c r="V365" s="123">
        <v>0</v>
      </c>
      <c r="W365" s="116"/>
      <c r="X365" s="116">
        <v>11</v>
      </c>
      <c r="Y365" s="28">
        <v>0</v>
      </c>
      <c r="Z365" s="119"/>
      <c r="AA365" s="124"/>
      <c r="AB365" s="124"/>
      <c r="AC365" s="124"/>
      <c r="AD365" s="124"/>
      <c r="AE365" s="124"/>
      <c r="AF365" s="124"/>
      <c r="AG365" s="124"/>
    </row>
    <row r="366" spans="1:33" s="125" customFormat="1" ht="14" outlineLevel="2">
      <c r="A366" s="117"/>
      <c r="B366" s="49" t="s">
        <v>478</v>
      </c>
      <c r="C366" s="126" t="s">
        <v>479</v>
      </c>
      <c r="D366" s="124"/>
      <c r="E366" s="124">
        <v>3</v>
      </c>
      <c r="F366" s="124"/>
      <c r="G366" s="123"/>
      <c r="H366" s="124"/>
      <c r="I366" s="116">
        <v>3</v>
      </c>
      <c r="J366" s="124">
        <v>0</v>
      </c>
      <c r="K366" s="119"/>
      <c r="L366" s="116">
        <v>3</v>
      </c>
      <c r="M366" s="117"/>
      <c r="N366" s="49" t="s">
        <v>478</v>
      </c>
      <c r="O366" s="126" t="s">
        <v>479</v>
      </c>
      <c r="P366" s="124"/>
      <c r="Q366" s="123">
        <v>3</v>
      </c>
      <c r="R366" s="124"/>
      <c r="S366" s="124"/>
      <c r="T366" s="124"/>
      <c r="U366" s="116">
        <v>3</v>
      </c>
      <c r="V366" s="123">
        <v>0</v>
      </c>
      <c r="W366" s="116"/>
      <c r="X366" s="116">
        <v>3</v>
      </c>
      <c r="Y366" s="28">
        <v>0</v>
      </c>
      <c r="Z366" s="119"/>
      <c r="AA366" s="124"/>
      <c r="AB366" s="124"/>
      <c r="AC366" s="124"/>
      <c r="AD366" s="124"/>
      <c r="AE366" s="124"/>
      <c r="AF366" s="124"/>
      <c r="AG366" s="124"/>
    </row>
    <row r="367" spans="1:33" s="125" customFormat="1" ht="14" outlineLevel="2">
      <c r="A367" s="117"/>
      <c r="B367" s="49" t="s">
        <v>480</v>
      </c>
      <c r="C367" s="126" t="s">
        <v>481</v>
      </c>
      <c r="D367" s="124"/>
      <c r="E367" s="124"/>
      <c r="F367" s="124"/>
      <c r="G367" s="123">
        <v>2</v>
      </c>
      <c r="H367" s="124"/>
      <c r="I367" s="116">
        <v>2</v>
      </c>
      <c r="J367" s="124">
        <v>0</v>
      </c>
      <c r="K367" s="119"/>
      <c r="L367" s="116">
        <v>2</v>
      </c>
      <c r="M367" s="117"/>
      <c r="N367" s="49" t="s">
        <v>480</v>
      </c>
      <c r="O367" s="126" t="s">
        <v>481</v>
      </c>
      <c r="P367" s="124"/>
      <c r="Q367" s="123">
        <v>2</v>
      </c>
      <c r="R367" s="124"/>
      <c r="S367" s="124"/>
      <c r="T367" s="124"/>
      <c r="U367" s="116">
        <v>2</v>
      </c>
      <c r="V367" s="123">
        <v>0</v>
      </c>
      <c r="W367" s="116"/>
      <c r="X367" s="116">
        <v>2</v>
      </c>
      <c r="Y367" s="28">
        <v>0</v>
      </c>
      <c r="Z367" s="119"/>
      <c r="AA367" s="124"/>
      <c r="AB367" s="124"/>
      <c r="AC367" s="124"/>
      <c r="AD367" s="124"/>
      <c r="AE367" s="124"/>
      <c r="AF367" s="124"/>
      <c r="AG367" s="124"/>
    </row>
    <row r="368" spans="1:33" s="125" customFormat="1" ht="14" outlineLevel="2">
      <c r="A368" s="117"/>
      <c r="B368" s="49" t="s">
        <v>482</v>
      </c>
      <c r="C368" s="126" t="s">
        <v>483</v>
      </c>
      <c r="D368" s="124">
        <v>0</v>
      </c>
      <c r="E368" s="124">
        <v>2</v>
      </c>
      <c r="F368" s="124">
        <v>1</v>
      </c>
      <c r="G368" s="123">
        <v>0</v>
      </c>
      <c r="H368" s="124">
        <v>0</v>
      </c>
      <c r="I368" s="116">
        <v>3</v>
      </c>
      <c r="J368" s="124">
        <v>0</v>
      </c>
      <c r="K368" s="119" t="s">
        <v>399</v>
      </c>
      <c r="L368" s="116">
        <v>3</v>
      </c>
      <c r="M368" s="117"/>
      <c r="N368" s="49" t="s">
        <v>482</v>
      </c>
      <c r="O368" s="126" t="s">
        <v>483</v>
      </c>
      <c r="P368" s="124"/>
      <c r="Q368" s="123">
        <v>3</v>
      </c>
      <c r="R368" s="124">
        <v>0</v>
      </c>
      <c r="S368" s="124"/>
      <c r="T368" s="124"/>
      <c r="U368" s="116">
        <v>3</v>
      </c>
      <c r="V368" s="123">
        <v>0</v>
      </c>
      <c r="W368" s="116"/>
      <c r="X368" s="116">
        <v>3</v>
      </c>
      <c r="Y368" s="28">
        <v>0</v>
      </c>
      <c r="Z368" s="119"/>
      <c r="AA368" s="124"/>
      <c r="AB368" s="124"/>
      <c r="AC368" s="124"/>
      <c r="AD368" s="124"/>
      <c r="AE368" s="124"/>
      <c r="AF368" s="124"/>
      <c r="AG368" s="124"/>
    </row>
    <row r="369" spans="1:33" s="120" customFormat="1" ht="14" outlineLevel="1">
      <c r="A369" s="117"/>
      <c r="B369" s="49" t="s">
        <v>484</v>
      </c>
      <c r="C369" s="127" t="s">
        <v>485</v>
      </c>
      <c r="D369" s="119">
        <v>3</v>
      </c>
      <c r="E369" s="119">
        <v>8</v>
      </c>
      <c r="F369" s="119">
        <v>0</v>
      </c>
      <c r="G369" s="119">
        <v>3</v>
      </c>
      <c r="H369" s="119">
        <v>0</v>
      </c>
      <c r="I369" s="116">
        <v>14</v>
      </c>
      <c r="J369" s="119">
        <v>0</v>
      </c>
      <c r="K369" s="119"/>
      <c r="L369" s="116">
        <v>14</v>
      </c>
      <c r="M369" s="117"/>
      <c r="N369" s="49" t="s">
        <v>484</v>
      </c>
      <c r="O369" s="127" t="s">
        <v>485</v>
      </c>
      <c r="P369" s="119">
        <v>3</v>
      </c>
      <c r="Q369" s="119">
        <v>8</v>
      </c>
      <c r="R369" s="119">
        <v>0</v>
      </c>
      <c r="S369" s="119">
        <v>0</v>
      </c>
      <c r="T369" s="119">
        <v>0</v>
      </c>
      <c r="U369" s="116">
        <v>11</v>
      </c>
      <c r="V369" s="119">
        <v>3</v>
      </c>
      <c r="W369" s="116"/>
      <c r="X369" s="116">
        <v>14</v>
      </c>
      <c r="Y369" s="28">
        <v>0</v>
      </c>
      <c r="Z369" s="119"/>
      <c r="AA369" s="119"/>
      <c r="AB369" s="119"/>
      <c r="AC369" s="119"/>
      <c r="AD369" s="119"/>
      <c r="AE369" s="119"/>
      <c r="AF369" s="119"/>
      <c r="AG369" s="119"/>
    </row>
    <row r="370" spans="1:33" s="120" customFormat="1" ht="14" outlineLevel="2">
      <c r="A370" s="117"/>
      <c r="B370" s="49" t="s">
        <v>486</v>
      </c>
      <c r="C370" s="118" t="s">
        <v>487</v>
      </c>
      <c r="D370" s="119">
        <v>3</v>
      </c>
      <c r="E370" s="119">
        <v>8</v>
      </c>
      <c r="F370" s="119">
        <v>0</v>
      </c>
      <c r="G370" s="119">
        <v>1</v>
      </c>
      <c r="H370" s="119">
        <v>0</v>
      </c>
      <c r="I370" s="116">
        <v>12</v>
      </c>
      <c r="J370" s="119">
        <v>0</v>
      </c>
      <c r="K370" s="119"/>
      <c r="L370" s="116">
        <v>12</v>
      </c>
      <c r="M370" s="117"/>
      <c r="N370" s="49" t="s">
        <v>486</v>
      </c>
      <c r="O370" s="118" t="s">
        <v>487</v>
      </c>
      <c r="P370" s="119">
        <v>2</v>
      </c>
      <c r="Q370" s="119">
        <v>7</v>
      </c>
      <c r="R370" s="119">
        <v>0</v>
      </c>
      <c r="S370" s="119">
        <v>0</v>
      </c>
      <c r="T370" s="119">
        <v>0</v>
      </c>
      <c r="U370" s="116">
        <v>9</v>
      </c>
      <c r="V370" s="119">
        <v>3</v>
      </c>
      <c r="W370" s="116"/>
      <c r="X370" s="116">
        <v>12</v>
      </c>
      <c r="Y370" s="28">
        <v>0</v>
      </c>
      <c r="Z370" s="119"/>
      <c r="AA370" s="119"/>
      <c r="AB370" s="119"/>
      <c r="AC370" s="119"/>
      <c r="AD370" s="119"/>
      <c r="AE370" s="119"/>
      <c r="AF370" s="119"/>
      <c r="AG370" s="119"/>
    </row>
    <row r="371" spans="1:33" s="125" customFormat="1" ht="14" outlineLevel="3">
      <c r="A371" s="117"/>
      <c r="B371" s="49" t="s">
        <v>488</v>
      </c>
      <c r="C371" s="122" t="s">
        <v>489</v>
      </c>
      <c r="D371" s="124">
        <v>1</v>
      </c>
      <c r="E371" s="124">
        <v>3</v>
      </c>
      <c r="F371" s="124">
        <v>0</v>
      </c>
      <c r="G371" s="123">
        <v>1</v>
      </c>
      <c r="H371" s="124">
        <v>0</v>
      </c>
      <c r="I371" s="116">
        <v>5</v>
      </c>
      <c r="J371" s="124">
        <v>0</v>
      </c>
      <c r="K371" s="119"/>
      <c r="L371" s="116">
        <v>5</v>
      </c>
      <c r="M371" s="117"/>
      <c r="N371" s="49" t="s">
        <v>488</v>
      </c>
      <c r="O371" s="122" t="s">
        <v>489</v>
      </c>
      <c r="P371" s="124">
        <v>2</v>
      </c>
      <c r="Q371" s="123">
        <v>2</v>
      </c>
      <c r="R371" s="124">
        <v>0</v>
      </c>
      <c r="S371" s="124">
        <v>0</v>
      </c>
      <c r="T371" s="124">
        <v>0</v>
      </c>
      <c r="U371" s="116">
        <v>4</v>
      </c>
      <c r="V371" s="123">
        <v>1</v>
      </c>
      <c r="W371" s="116"/>
      <c r="X371" s="116">
        <v>5</v>
      </c>
      <c r="Y371" s="28">
        <v>0</v>
      </c>
      <c r="Z371" s="119"/>
      <c r="AA371" s="124"/>
      <c r="AB371" s="124"/>
      <c r="AC371" s="124"/>
      <c r="AD371" s="124"/>
      <c r="AE371" s="124"/>
      <c r="AF371" s="124"/>
      <c r="AG371" s="124"/>
    </row>
    <row r="372" spans="1:33" s="125" customFormat="1" ht="14" outlineLevel="3">
      <c r="A372" s="117"/>
      <c r="B372" s="49" t="s">
        <v>490</v>
      </c>
      <c r="C372" s="122" t="s">
        <v>491</v>
      </c>
      <c r="D372" s="124">
        <v>2</v>
      </c>
      <c r="E372" s="124">
        <v>5</v>
      </c>
      <c r="F372" s="124">
        <v>0</v>
      </c>
      <c r="G372" s="123">
        <v>0</v>
      </c>
      <c r="H372" s="124">
        <v>0</v>
      </c>
      <c r="I372" s="116">
        <v>7</v>
      </c>
      <c r="J372" s="124">
        <v>0</v>
      </c>
      <c r="K372" s="119"/>
      <c r="L372" s="116">
        <v>7</v>
      </c>
      <c r="M372" s="117"/>
      <c r="N372" s="49" t="s">
        <v>490</v>
      </c>
      <c r="O372" s="122" t="s">
        <v>491</v>
      </c>
      <c r="P372" s="124">
        <v>0</v>
      </c>
      <c r="Q372" s="123">
        <v>5</v>
      </c>
      <c r="R372" s="124">
        <v>0</v>
      </c>
      <c r="S372" s="124">
        <v>0</v>
      </c>
      <c r="T372" s="124">
        <v>0</v>
      </c>
      <c r="U372" s="116">
        <v>5</v>
      </c>
      <c r="V372" s="123">
        <v>2</v>
      </c>
      <c r="W372" s="116"/>
      <c r="X372" s="116">
        <v>7</v>
      </c>
      <c r="Y372" s="28">
        <v>0</v>
      </c>
      <c r="Z372" s="119"/>
      <c r="AA372" s="124"/>
      <c r="AB372" s="124"/>
      <c r="AC372" s="124"/>
      <c r="AD372" s="124"/>
      <c r="AE372" s="124"/>
      <c r="AF372" s="124"/>
      <c r="AG372" s="124"/>
    </row>
    <row r="373" spans="1:33" s="125" customFormat="1" ht="14" outlineLevel="2">
      <c r="A373" s="117"/>
      <c r="B373" s="49" t="s">
        <v>492</v>
      </c>
      <c r="C373" s="126" t="s">
        <v>493</v>
      </c>
      <c r="D373" s="124">
        <v>0</v>
      </c>
      <c r="E373" s="124"/>
      <c r="F373" s="124"/>
      <c r="G373" s="123">
        <v>2</v>
      </c>
      <c r="H373" s="124"/>
      <c r="I373" s="116">
        <v>2</v>
      </c>
      <c r="J373" s="124"/>
      <c r="K373" s="119"/>
      <c r="L373" s="116">
        <v>2</v>
      </c>
      <c r="M373" s="117"/>
      <c r="N373" s="49" t="s">
        <v>492</v>
      </c>
      <c r="O373" s="139" t="s">
        <v>493</v>
      </c>
      <c r="P373" s="124">
        <v>1</v>
      </c>
      <c r="Q373" s="123">
        <v>1</v>
      </c>
      <c r="R373" s="124"/>
      <c r="S373" s="124"/>
      <c r="T373" s="124"/>
      <c r="U373" s="116">
        <v>2</v>
      </c>
      <c r="V373" s="123"/>
      <c r="W373" s="116"/>
      <c r="X373" s="116">
        <v>2</v>
      </c>
      <c r="Y373" s="28">
        <v>0</v>
      </c>
      <c r="Z373" s="124"/>
      <c r="AA373" s="124"/>
      <c r="AB373" s="124"/>
      <c r="AC373" s="124"/>
      <c r="AD373" s="124"/>
      <c r="AE373" s="124"/>
      <c r="AF373" s="124"/>
      <c r="AG373" s="124"/>
    </row>
    <row r="374" spans="1:33" s="120" customFormat="1" ht="14" outlineLevel="1">
      <c r="A374" s="117"/>
      <c r="B374" s="49" t="s">
        <v>494</v>
      </c>
      <c r="C374" s="127" t="s">
        <v>495</v>
      </c>
      <c r="D374" s="116">
        <v>4</v>
      </c>
      <c r="E374" s="116">
        <v>1</v>
      </c>
      <c r="F374" s="116">
        <v>5</v>
      </c>
      <c r="G374" s="116">
        <v>4</v>
      </c>
      <c r="H374" s="116">
        <v>1</v>
      </c>
      <c r="I374" s="116">
        <v>15</v>
      </c>
      <c r="J374" s="116">
        <v>10</v>
      </c>
      <c r="K374" s="119" t="s">
        <v>399</v>
      </c>
      <c r="L374" s="116">
        <v>25</v>
      </c>
      <c r="M374" s="117"/>
      <c r="N374" s="49" t="s">
        <v>494</v>
      </c>
      <c r="O374" s="127" t="s">
        <v>495</v>
      </c>
      <c r="P374" s="116">
        <v>26</v>
      </c>
      <c r="Q374" s="116">
        <v>0</v>
      </c>
      <c r="R374" s="116">
        <v>9</v>
      </c>
      <c r="S374" s="116">
        <v>4</v>
      </c>
      <c r="T374" s="116"/>
      <c r="U374" s="116">
        <v>39</v>
      </c>
      <c r="V374" s="116">
        <v>-14</v>
      </c>
      <c r="W374" s="116"/>
      <c r="X374" s="116">
        <v>25</v>
      </c>
      <c r="Y374" s="28">
        <v>0</v>
      </c>
      <c r="Z374" s="119"/>
      <c r="AA374" s="119"/>
      <c r="AB374" s="119"/>
      <c r="AC374" s="119"/>
      <c r="AD374" s="119"/>
      <c r="AE374" s="119"/>
      <c r="AF374" s="119"/>
      <c r="AG374" s="119"/>
    </row>
    <row r="375" spans="1:33" s="125" customFormat="1" ht="14" outlineLevel="2">
      <c r="A375" s="117"/>
      <c r="B375" s="49" t="s">
        <v>496</v>
      </c>
      <c r="C375" s="139" t="s">
        <v>497</v>
      </c>
      <c r="D375" s="123">
        <v>3</v>
      </c>
      <c r="E375" s="124"/>
      <c r="F375" s="123">
        <v>1</v>
      </c>
      <c r="G375" s="123">
        <v>3</v>
      </c>
      <c r="H375" s="124"/>
      <c r="I375" s="116">
        <v>7</v>
      </c>
      <c r="J375" s="123">
        <v>8</v>
      </c>
      <c r="K375" s="119" t="s">
        <v>399</v>
      </c>
      <c r="L375" s="116">
        <v>15</v>
      </c>
      <c r="M375" s="117"/>
      <c r="N375" s="49" t="s">
        <v>496</v>
      </c>
      <c r="O375" s="139" t="s">
        <v>497</v>
      </c>
      <c r="P375" s="123">
        <v>6</v>
      </c>
      <c r="Q375" s="124">
        <v>0</v>
      </c>
      <c r="R375" s="123">
        <v>6</v>
      </c>
      <c r="S375" s="123">
        <v>4</v>
      </c>
      <c r="T375" s="124">
        <v>0</v>
      </c>
      <c r="U375" s="116">
        <v>16</v>
      </c>
      <c r="V375" s="123">
        <v>-1</v>
      </c>
      <c r="W375" s="116"/>
      <c r="X375" s="116">
        <v>15</v>
      </c>
      <c r="Y375" s="28">
        <v>0</v>
      </c>
      <c r="Z375" s="124"/>
      <c r="AA375" s="124"/>
      <c r="AB375" s="124"/>
      <c r="AC375" s="124"/>
      <c r="AD375" s="124"/>
      <c r="AE375" s="124"/>
      <c r="AF375" s="124"/>
      <c r="AG375" s="124"/>
    </row>
    <row r="376" spans="1:33" s="159" customFormat="1" ht="12" customHeight="1" outlineLevel="2" thickBot="1">
      <c r="A376" s="117"/>
      <c r="B376" s="49" t="s">
        <v>498</v>
      </c>
      <c r="C376" s="164" t="s">
        <v>499</v>
      </c>
      <c r="D376" s="145">
        <v>1</v>
      </c>
      <c r="E376" s="161">
        <v>1</v>
      </c>
      <c r="F376" s="145">
        <v>4</v>
      </c>
      <c r="G376" s="145">
        <v>1</v>
      </c>
      <c r="H376" s="145">
        <v>1</v>
      </c>
      <c r="I376" s="146">
        <v>8</v>
      </c>
      <c r="J376" s="145">
        <v>2</v>
      </c>
      <c r="K376" s="144" t="s">
        <v>399</v>
      </c>
      <c r="L376" s="146">
        <v>10</v>
      </c>
      <c r="M376" s="117"/>
      <c r="N376" s="49" t="s">
        <v>498</v>
      </c>
      <c r="O376" s="164" t="s">
        <v>499</v>
      </c>
      <c r="P376" s="145">
        <v>20</v>
      </c>
      <c r="Q376" s="161">
        <v>0</v>
      </c>
      <c r="R376" s="145">
        <v>3</v>
      </c>
      <c r="S376" s="145">
        <v>0</v>
      </c>
      <c r="T376" s="161">
        <v>0</v>
      </c>
      <c r="U376" s="116">
        <v>23</v>
      </c>
      <c r="V376" s="145">
        <v>-13</v>
      </c>
      <c r="W376" s="146"/>
      <c r="X376" s="146">
        <v>10</v>
      </c>
      <c r="Y376" s="62">
        <v>0</v>
      </c>
      <c r="Z376" s="161"/>
      <c r="AA376" s="161"/>
      <c r="AB376" s="161"/>
      <c r="AC376" s="161"/>
      <c r="AD376" s="161"/>
      <c r="AE376" s="161"/>
      <c r="AF376" s="161"/>
      <c r="AG376" s="161"/>
    </row>
    <row r="377" spans="1:33" s="155" customFormat="1" ht="10.5" customHeight="1" thickTop="1">
      <c r="A377" s="117"/>
      <c r="C377" s="165"/>
      <c r="D377" s="157"/>
      <c r="E377" s="158"/>
      <c r="F377" s="157"/>
      <c r="G377" s="157"/>
      <c r="H377" s="157"/>
      <c r="I377" s="157"/>
      <c r="J377" s="157"/>
      <c r="K377" s="158"/>
      <c r="L377" s="157"/>
      <c r="M377" s="117"/>
      <c r="O377" s="165"/>
      <c r="P377" s="157"/>
      <c r="Q377" s="158"/>
      <c r="R377" s="157"/>
      <c r="S377" s="157"/>
      <c r="T377" s="158"/>
      <c r="U377" s="157"/>
      <c r="V377" s="157"/>
      <c r="W377" s="157"/>
      <c r="X377" s="157"/>
      <c r="Y377" s="106"/>
      <c r="Z377" s="158"/>
      <c r="AA377" s="158"/>
      <c r="AB377" s="158"/>
      <c r="AC377" s="158"/>
      <c r="AD377" s="158"/>
      <c r="AE377" s="158"/>
      <c r="AF377" s="158"/>
      <c r="AG377" s="158"/>
    </row>
    <row r="378" spans="1:33" s="159" customFormat="1" ht="10.5" customHeight="1">
      <c r="A378" s="117"/>
      <c r="C378" s="164"/>
      <c r="D378" s="145"/>
      <c r="E378" s="161"/>
      <c r="F378" s="145"/>
      <c r="G378" s="145"/>
      <c r="H378" s="145"/>
      <c r="I378" s="145"/>
      <c r="J378" s="145"/>
      <c r="K378" s="161"/>
      <c r="L378" s="145"/>
      <c r="M378" s="117"/>
      <c r="O378" s="164"/>
      <c r="P378" s="145"/>
      <c r="Q378" s="145"/>
      <c r="R378" s="145"/>
      <c r="S378" s="145"/>
      <c r="T378" s="145"/>
      <c r="U378" s="145"/>
      <c r="V378" s="145"/>
      <c r="W378" s="145"/>
      <c r="X378" s="145"/>
      <c r="Y378" s="46"/>
      <c r="Z378" s="161"/>
      <c r="AA378" s="161"/>
      <c r="AB378" s="161"/>
      <c r="AC378" s="161"/>
      <c r="AD378" s="161"/>
      <c r="AE378" s="161"/>
      <c r="AF378" s="161"/>
      <c r="AG378" s="161"/>
    </row>
    <row r="379" spans="1:33" s="159" customFormat="1" ht="10.5" customHeight="1">
      <c r="A379" s="117"/>
      <c r="C379" s="160" t="s">
        <v>500</v>
      </c>
      <c r="D379" s="145"/>
      <c r="E379" s="161"/>
      <c r="F379" s="145"/>
      <c r="G379" s="145"/>
      <c r="H379" s="145"/>
      <c r="I379" s="145"/>
      <c r="J379" s="145"/>
      <c r="K379" s="161"/>
      <c r="L379" s="145"/>
      <c r="M379" s="117"/>
      <c r="O379" s="160" t="s">
        <v>500</v>
      </c>
      <c r="P379" s="145"/>
      <c r="Q379" s="161"/>
      <c r="R379" s="145"/>
      <c r="S379" s="145"/>
      <c r="T379" s="161"/>
      <c r="U379" s="145"/>
      <c r="V379" s="145"/>
      <c r="W379" s="145"/>
      <c r="X379" s="145"/>
      <c r="Y379" s="46"/>
      <c r="Z379" s="161"/>
      <c r="AA379" s="161"/>
      <c r="AB379" s="161"/>
      <c r="AC379" s="161"/>
      <c r="AD379" s="161"/>
      <c r="AE379" s="161"/>
      <c r="AF379" s="161"/>
      <c r="AG379" s="161"/>
    </row>
    <row r="380" spans="1:33" s="7" customFormat="1" ht="15" thickBot="1">
      <c r="A380" s="5"/>
      <c r="B380" s="2"/>
      <c r="C380" s="8" t="s">
        <v>274</v>
      </c>
      <c r="D380" s="2"/>
      <c r="E380" s="2"/>
      <c r="F380" s="2"/>
      <c r="G380" s="2"/>
      <c r="H380" s="2"/>
      <c r="I380" s="4"/>
      <c r="J380" s="4"/>
      <c r="K380" s="4"/>
      <c r="L380" s="4"/>
      <c r="M380" s="5"/>
      <c r="N380" s="2"/>
      <c r="O380" s="9"/>
      <c r="Q380" s="2"/>
      <c r="R380" s="2"/>
      <c r="S380" s="2"/>
      <c r="T380" s="291" t="s">
        <v>275</v>
      </c>
      <c r="U380" s="291"/>
      <c r="V380" s="291"/>
      <c r="W380" s="291"/>
      <c r="X380" s="291"/>
    </row>
    <row r="381" spans="1:33" s="17" customFormat="1" ht="14" thickTop="1">
      <c r="A381" s="10"/>
      <c r="B381" s="11"/>
      <c r="C381" s="12"/>
      <c r="D381" s="13" t="s">
        <v>3</v>
      </c>
      <c r="E381" s="13" t="s">
        <v>4</v>
      </c>
      <c r="F381" s="13" t="s">
        <v>5</v>
      </c>
      <c r="G381" s="13" t="s">
        <v>6</v>
      </c>
      <c r="H381" s="13" t="s">
        <v>7</v>
      </c>
      <c r="I381" s="14" t="s">
        <v>8</v>
      </c>
      <c r="J381" s="13" t="s">
        <v>9</v>
      </c>
      <c r="K381" s="14"/>
      <c r="L381" s="14"/>
      <c r="M381" s="10"/>
      <c r="N381" s="11"/>
      <c r="O381" s="12"/>
      <c r="P381" s="13" t="s">
        <v>3</v>
      </c>
      <c r="Q381" s="13" t="s">
        <v>4</v>
      </c>
      <c r="R381" s="13" t="s">
        <v>5</v>
      </c>
      <c r="S381" s="13" t="s">
        <v>6</v>
      </c>
      <c r="T381" s="13" t="s">
        <v>7</v>
      </c>
      <c r="U381" s="14" t="s">
        <v>8</v>
      </c>
      <c r="V381" s="13" t="s">
        <v>9</v>
      </c>
      <c r="W381" s="15"/>
      <c r="X381" s="15"/>
      <c r="Y381" s="16"/>
    </row>
    <row r="382" spans="1:33" s="167" customFormat="1" ht="80" customHeight="1" thickBot="1">
      <c r="A382" s="166"/>
      <c r="C382" s="168" t="s">
        <v>501</v>
      </c>
      <c r="D382" s="169" t="s">
        <v>12</v>
      </c>
      <c r="E382" s="169" t="s">
        <v>13</v>
      </c>
      <c r="F382" s="170" t="s">
        <v>14</v>
      </c>
      <c r="G382" s="170" t="s">
        <v>15</v>
      </c>
      <c r="H382" s="170" t="s">
        <v>16</v>
      </c>
      <c r="I382" s="171" t="s">
        <v>17</v>
      </c>
      <c r="J382" s="169" t="s">
        <v>502</v>
      </c>
      <c r="K382" s="172" t="s">
        <v>503</v>
      </c>
      <c r="L382" s="21" t="s">
        <v>20</v>
      </c>
      <c r="M382" s="166"/>
      <c r="O382" s="168" t="s">
        <v>501</v>
      </c>
      <c r="P382" s="169" t="s">
        <v>12</v>
      </c>
      <c r="Q382" s="169" t="s">
        <v>13</v>
      </c>
      <c r="R382" s="170" t="s">
        <v>14</v>
      </c>
      <c r="S382" s="170" t="s">
        <v>15</v>
      </c>
      <c r="T382" s="170" t="s">
        <v>16</v>
      </c>
      <c r="U382" s="171" t="s">
        <v>17</v>
      </c>
      <c r="V382" s="169" t="s">
        <v>502</v>
      </c>
      <c r="W382" s="172" t="s">
        <v>503</v>
      </c>
      <c r="X382" s="21" t="s">
        <v>20</v>
      </c>
      <c r="Y382" s="60"/>
    </row>
    <row r="383" spans="1:33" s="120" customFormat="1">
      <c r="A383" s="117"/>
      <c r="B383" s="120" t="s">
        <v>504</v>
      </c>
      <c r="C383" s="119" t="s">
        <v>505</v>
      </c>
      <c r="D383" s="119">
        <v>26</v>
      </c>
      <c r="E383" s="119">
        <v>0</v>
      </c>
      <c r="F383" s="119">
        <v>7</v>
      </c>
      <c r="G383" s="119">
        <v>0</v>
      </c>
      <c r="H383" s="119">
        <v>0</v>
      </c>
      <c r="I383" s="116">
        <v>33</v>
      </c>
      <c r="J383" s="119" t="s">
        <v>399</v>
      </c>
      <c r="K383" s="119" t="s">
        <v>399</v>
      </c>
      <c r="L383" s="116">
        <v>33</v>
      </c>
      <c r="M383" s="117"/>
      <c r="N383" s="120" t="s">
        <v>504</v>
      </c>
      <c r="O383" s="119" t="s">
        <v>505</v>
      </c>
      <c r="P383" s="119"/>
      <c r="Q383" s="119"/>
      <c r="R383" s="119"/>
      <c r="S383" s="119"/>
      <c r="T383" s="119"/>
      <c r="U383" s="119"/>
      <c r="V383" s="119"/>
      <c r="W383" s="119"/>
      <c r="X383" s="119"/>
      <c r="Y383" s="28">
        <v>-33</v>
      </c>
      <c r="Z383" s="119"/>
      <c r="AA383" s="119"/>
      <c r="AB383" s="119"/>
      <c r="AC383" s="119"/>
      <c r="AD383" s="119"/>
      <c r="AE383" s="119"/>
      <c r="AF383" s="119"/>
      <c r="AG383" s="119"/>
    </row>
    <row r="384" spans="1:33" s="125" customFormat="1" ht="14" outlineLevel="1">
      <c r="A384" s="117"/>
      <c r="B384" s="173" t="s">
        <v>506</v>
      </c>
      <c r="C384" s="124" t="s">
        <v>507</v>
      </c>
      <c r="D384" s="124"/>
      <c r="E384" s="124"/>
      <c r="F384" s="123">
        <v>3</v>
      </c>
      <c r="G384" s="124"/>
      <c r="H384" s="124"/>
      <c r="I384" s="116">
        <v>3</v>
      </c>
      <c r="J384" s="124" t="s">
        <v>399</v>
      </c>
      <c r="K384" s="119" t="s">
        <v>399</v>
      </c>
      <c r="L384" s="116">
        <v>3</v>
      </c>
      <c r="M384" s="117"/>
      <c r="N384" s="128" t="s">
        <v>506</v>
      </c>
      <c r="O384" s="119" t="s">
        <v>507</v>
      </c>
      <c r="P384" s="119"/>
      <c r="Q384" s="119"/>
      <c r="R384" s="119"/>
      <c r="S384" s="119"/>
      <c r="T384" s="119"/>
      <c r="U384" s="119"/>
      <c r="V384" s="119"/>
      <c r="W384" s="119"/>
      <c r="X384" s="119"/>
      <c r="Y384" s="28">
        <v>-3</v>
      </c>
      <c r="Z384" s="124"/>
      <c r="AA384" s="124"/>
      <c r="AB384" s="124"/>
      <c r="AC384" s="124"/>
      <c r="AD384" s="124"/>
      <c r="AE384" s="124"/>
      <c r="AF384" s="124"/>
      <c r="AG384" s="124"/>
    </row>
    <row r="385" spans="1:33" s="125" customFormat="1" ht="14" outlineLevel="1">
      <c r="A385" s="117"/>
      <c r="B385" s="128" t="s">
        <v>508</v>
      </c>
      <c r="C385" s="119" t="s">
        <v>509</v>
      </c>
      <c r="D385" s="119">
        <v>26</v>
      </c>
      <c r="E385" s="119">
        <v>0</v>
      </c>
      <c r="F385" s="119">
        <v>4</v>
      </c>
      <c r="G385" s="119">
        <v>0</v>
      </c>
      <c r="H385" s="119">
        <v>0</v>
      </c>
      <c r="I385" s="116">
        <v>30</v>
      </c>
      <c r="J385" s="124"/>
      <c r="K385" s="119"/>
      <c r="L385" s="116">
        <v>30</v>
      </c>
      <c r="M385" s="117"/>
      <c r="N385" s="128" t="s">
        <v>508</v>
      </c>
      <c r="O385" s="119" t="s">
        <v>509</v>
      </c>
      <c r="P385" s="119"/>
      <c r="Q385" s="119"/>
      <c r="R385" s="119"/>
      <c r="S385" s="119"/>
      <c r="T385" s="119"/>
      <c r="U385" s="119"/>
      <c r="V385" s="119"/>
      <c r="W385" s="119"/>
      <c r="X385" s="119"/>
      <c r="Y385" s="28">
        <v>-30</v>
      </c>
      <c r="Z385" s="124"/>
      <c r="AA385" s="124"/>
      <c r="AB385" s="124"/>
      <c r="AC385" s="124"/>
      <c r="AD385" s="124"/>
      <c r="AE385" s="124"/>
      <c r="AF385" s="124"/>
      <c r="AG385" s="124"/>
    </row>
    <row r="386" spans="1:33" s="125" customFormat="1" ht="14" outlineLevel="2">
      <c r="A386" s="117"/>
      <c r="B386" s="131" t="s">
        <v>367</v>
      </c>
      <c r="C386" s="174" t="s">
        <v>510</v>
      </c>
      <c r="D386" s="124">
        <v>22</v>
      </c>
      <c r="E386" s="124"/>
      <c r="F386" s="123">
        <v>4</v>
      </c>
      <c r="G386" s="124"/>
      <c r="H386" s="124"/>
      <c r="I386" s="116">
        <v>26</v>
      </c>
      <c r="J386" s="124" t="s">
        <v>399</v>
      </c>
      <c r="K386" s="119" t="s">
        <v>399</v>
      </c>
      <c r="L386" s="116">
        <v>26</v>
      </c>
      <c r="M386" s="117"/>
      <c r="N386" s="128" t="s">
        <v>367</v>
      </c>
      <c r="O386" s="175" t="s">
        <v>510</v>
      </c>
      <c r="P386" s="119"/>
      <c r="Q386" s="119"/>
      <c r="R386" s="119"/>
      <c r="S386" s="119"/>
      <c r="T386" s="119"/>
      <c r="U386" s="119"/>
      <c r="V386" s="119"/>
      <c r="W386" s="119"/>
      <c r="X386" s="119"/>
      <c r="Y386" s="28">
        <v>-26</v>
      </c>
      <c r="Z386" s="124"/>
      <c r="AA386" s="124"/>
      <c r="AB386" s="124"/>
      <c r="AC386" s="124"/>
      <c r="AD386" s="124"/>
      <c r="AE386" s="124"/>
      <c r="AF386" s="124"/>
      <c r="AG386" s="124"/>
    </row>
    <row r="387" spans="1:33" s="120" customFormat="1" ht="14" outlineLevel="1">
      <c r="A387" s="117"/>
      <c r="B387" s="131" t="s">
        <v>385</v>
      </c>
      <c r="C387" s="174" t="s">
        <v>511</v>
      </c>
      <c r="D387" s="124">
        <v>4</v>
      </c>
      <c r="E387" s="124"/>
      <c r="F387" s="124"/>
      <c r="G387" s="124"/>
      <c r="H387" s="124"/>
      <c r="I387" s="116">
        <v>4</v>
      </c>
      <c r="J387" s="119"/>
      <c r="K387" s="119"/>
      <c r="L387" s="116">
        <v>4</v>
      </c>
      <c r="M387" s="117"/>
      <c r="N387" s="128" t="s">
        <v>385</v>
      </c>
      <c r="O387" s="175" t="s">
        <v>511</v>
      </c>
      <c r="P387" s="119"/>
      <c r="Q387" s="119"/>
      <c r="R387" s="119"/>
      <c r="S387" s="119"/>
      <c r="T387" s="119"/>
      <c r="U387" s="119"/>
      <c r="V387" s="119"/>
      <c r="W387" s="119"/>
      <c r="X387" s="119"/>
      <c r="Y387" s="28">
        <v>-4</v>
      </c>
      <c r="Z387" s="119"/>
      <c r="AA387" s="119"/>
      <c r="AB387" s="119"/>
      <c r="AC387" s="119"/>
      <c r="AD387" s="119"/>
      <c r="AE387" s="119"/>
      <c r="AF387" s="119"/>
      <c r="AG387" s="119"/>
    </row>
    <row r="388" spans="1:33" s="120" customFormat="1" ht="14" outlineLevel="1">
      <c r="A388" s="117"/>
      <c r="B388" s="131" t="s">
        <v>512</v>
      </c>
      <c r="C388" s="176" t="s">
        <v>513</v>
      </c>
      <c r="D388" s="125"/>
      <c r="E388" s="125"/>
      <c r="F388" s="125"/>
      <c r="G388" s="125"/>
      <c r="H388" s="125"/>
      <c r="I388" s="116">
        <v>0</v>
      </c>
      <c r="L388" s="116">
        <v>0</v>
      </c>
      <c r="M388" s="117"/>
      <c r="N388" s="128" t="s">
        <v>512</v>
      </c>
      <c r="O388" s="177" t="s">
        <v>513</v>
      </c>
      <c r="Y388" s="28">
        <v>0</v>
      </c>
    </row>
    <row r="389" spans="1:33" s="120" customFormat="1">
      <c r="A389" s="117"/>
      <c r="B389" s="120" t="s">
        <v>514</v>
      </c>
      <c r="C389" s="119" t="s">
        <v>515</v>
      </c>
      <c r="D389" s="119">
        <v>-9</v>
      </c>
      <c r="E389" s="119">
        <v>0</v>
      </c>
      <c r="F389" s="119">
        <v>-2</v>
      </c>
      <c r="G389" s="119">
        <v>0</v>
      </c>
      <c r="H389" s="119">
        <v>0</v>
      </c>
      <c r="I389" s="116">
        <v>-11</v>
      </c>
      <c r="J389" s="119" t="s">
        <v>399</v>
      </c>
      <c r="K389" s="119" t="s">
        <v>399</v>
      </c>
      <c r="L389" s="116">
        <v>-11</v>
      </c>
      <c r="M389" s="117"/>
      <c r="N389" s="120" t="s">
        <v>514</v>
      </c>
      <c r="O389" s="119" t="s">
        <v>515</v>
      </c>
      <c r="P389" s="119"/>
      <c r="Q389" s="119"/>
      <c r="R389" s="119"/>
      <c r="S389" s="119"/>
      <c r="T389" s="119"/>
      <c r="U389" s="119"/>
      <c r="V389" s="119"/>
      <c r="W389" s="119"/>
      <c r="X389" s="119"/>
      <c r="Y389" s="28">
        <v>11</v>
      </c>
      <c r="Z389" s="119"/>
      <c r="AA389" s="119"/>
      <c r="AB389" s="119"/>
      <c r="AC389" s="119"/>
      <c r="AD389" s="119"/>
      <c r="AE389" s="119"/>
      <c r="AF389" s="119"/>
      <c r="AG389" s="119"/>
    </row>
    <row r="390" spans="1:33" s="120" customFormat="1" outlineLevel="1">
      <c r="A390" s="117"/>
      <c r="B390" s="120" t="s">
        <v>516</v>
      </c>
      <c r="C390" s="119" t="s">
        <v>517</v>
      </c>
      <c r="D390" s="119">
        <v>-6</v>
      </c>
      <c r="E390" s="119">
        <v>0</v>
      </c>
      <c r="F390" s="119">
        <v>-2</v>
      </c>
      <c r="G390" s="119">
        <v>0</v>
      </c>
      <c r="H390" s="119">
        <v>0</v>
      </c>
      <c r="I390" s="116">
        <v>-8</v>
      </c>
      <c r="J390" s="119"/>
      <c r="K390" s="119"/>
      <c r="L390" s="116">
        <v>-8</v>
      </c>
      <c r="M390" s="117"/>
      <c r="N390" s="120" t="s">
        <v>516</v>
      </c>
      <c r="O390" s="119" t="s">
        <v>517</v>
      </c>
      <c r="P390" s="119"/>
      <c r="Q390" s="119"/>
      <c r="R390" s="119"/>
      <c r="S390" s="119"/>
      <c r="T390" s="119"/>
      <c r="U390" s="119"/>
      <c r="V390" s="119"/>
      <c r="W390" s="119"/>
      <c r="X390" s="119"/>
      <c r="Y390" s="28">
        <v>8</v>
      </c>
      <c r="Z390" s="119"/>
      <c r="AA390" s="119"/>
      <c r="AB390" s="119"/>
      <c r="AC390" s="119"/>
      <c r="AD390" s="119"/>
      <c r="AE390" s="119"/>
      <c r="AF390" s="119"/>
      <c r="AG390" s="119"/>
    </row>
    <row r="391" spans="1:33" s="120" customFormat="1" ht="14" outlineLevel="1">
      <c r="A391" s="117"/>
      <c r="B391" s="131" t="s">
        <v>367</v>
      </c>
      <c r="C391" s="174" t="s">
        <v>510</v>
      </c>
      <c r="D391" s="124">
        <v>-6</v>
      </c>
      <c r="E391" s="124"/>
      <c r="F391" s="124">
        <v>-2</v>
      </c>
      <c r="G391" s="124"/>
      <c r="H391" s="124"/>
      <c r="I391" s="116">
        <v>-8</v>
      </c>
      <c r="J391" s="119"/>
      <c r="K391" s="119"/>
      <c r="L391" s="116">
        <v>-8</v>
      </c>
      <c r="M391" s="117"/>
      <c r="N391" s="128" t="s">
        <v>367</v>
      </c>
      <c r="O391" s="175" t="s">
        <v>510</v>
      </c>
      <c r="P391" s="119"/>
      <c r="Q391" s="119"/>
      <c r="R391" s="119"/>
      <c r="S391" s="119"/>
      <c r="T391" s="119"/>
      <c r="U391" s="119"/>
      <c r="V391" s="119"/>
      <c r="W391" s="119"/>
      <c r="X391" s="119"/>
      <c r="Y391" s="28">
        <v>8</v>
      </c>
      <c r="Z391" s="119"/>
      <c r="AA391" s="119"/>
      <c r="AB391" s="119"/>
      <c r="AC391" s="119"/>
      <c r="AD391" s="119"/>
      <c r="AE391" s="119"/>
      <c r="AF391" s="119"/>
      <c r="AG391" s="119"/>
    </row>
    <row r="392" spans="1:33" s="120" customFormat="1" outlineLevel="1">
      <c r="A392" s="117"/>
      <c r="B392" s="120" t="s">
        <v>518</v>
      </c>
      <c r="C392" s="119" t="s">
        <v>519</v>
      </c>
      <c r="D392" s="119">
        <v>-3</v>
      </c>
      <c r="E392" s="119">
        <v>0</v>
      </c>
      <c r="F392" s="119">
        <v>0</v>
      </c>
      <c r="G392" s="119">
        <v>0</v>
      </c>
      <c r="H392" s="119">
        <v>0</v>
      </c>
      <c r="I392" s="116">
        <v>-3</v>
      </c>
      <c r="J392" s="119"/>
      <c r="K392" s="119"/>
      <c r="L392" s="116">
        <v>-3</v>
      </c>
      <c r="M392" s="117"/>
      <c r="N392" s="120" t="s">
        <v>518</v>
      </c>
      <c r="O392" s="119" t="s">
        <v>519</v>
      </c>
      <c r="P392" s="119"/>
      <c r="Q392" s="119"/>
      <c r="R392" s="119"/>
      <c r="S392" s="119"/>
      <c r="T392" s="119"/>
      <c r="U392" s="119"/>
      <c r="V392" s="119"/>
      <c r="W392" s="119"/>
      <c r="X392" s="119"/>
      <c r="Y392" s="28">
        <v>3</v>
      </c>
      <c r="Z392" s="119"/>
      <c r="AA392" s="119"/>
      <c r="AB392" s="119"/>
      <c r="AC392" s="119"/>
      <c r="AD392" s="119"/>
      <c r="AE392" s="119"/>
      <c r="AF392" s="119"/>
      <c r="AG392" s="119"/>
    </row>
    <row r="393" spans="1:33" s="120" customFormat="1" ht="14" outlineLevel="1">
      <c r="A393" s="117"/>
      <c r="B393" s="131" t="s">
        <v>367</v>
      </c>
      <c r="C393" s="174" t="s">
        <v>510</v>
      </c>
      <c r="D393" s="119"/>
      <c r="E393" s="119"/>
      <c r="F393" s="119"/>
      <c r="G393" s="119"/>
      <c r="H393" s="119"/>
      <c r="I393" s="116">
        <v>0</v>
      </c>
      <c r="J393" s="119"/>
      <c r="K393" s="119"/>
      <c r="L393" s="116">
        <v>0</v>
      </c>
      <c r="M393" s="117"/>
      <c r="N393" s="128" t="s">
        <v>367</v>
      </c>
      <c r="O393" s="175" t="s">
        <v>510</v>
      </c>
      <c r="P393" s="119"/>
      <c r="Q393" s="119"/>
      <c r="R393" s="119"/>
      <c r="S393" s="119"/>
      <c r="T393" s="119"/>
      <c r="U393" s="119"/>
      <c r="V393" s="119"/>
      <c r="W393" s="119"/>
      <c r="X393" s="119"/>
      <c r="Y393" s="28">
        <v>0</v>
      </c>
      <c r="Z393" s="119"/>
      <c r="AA393" s="119"/>
      <c r="AB393" s="119"/>
      <c r="AC393" s="119"/>
      <c r="AD393" s="119"/>
      <c r="AE393" s="119"/>
      <c r="AF393" s="119"/>
      <c r="AG393" s="119"/>
    </row>
    <row r="394" spans="1:33" s="120" customFormat="1" ht="14" outlineLevel="1">
      <c r="A394" s="117"/>
      <c r="B394" s="131" t="s">
        <v>385</v>
      </c>
      <c r="C394" s="174" t="s">
        <v>511</v>
      </c>
      <c r="D394" s="124">
        <v>-1</v>
      </c>
      <c r="E394" s="124"/>
      <c r="F394" s="124"/>
      <c r="G394" s="124"/>
      <c r="H394" s="124"/>
      <c r="I394" s="116">
        <v>-1</v>
      </c>
      <c r="J394" s="119"/>
      <c r="K394" s="119"/>
      <c r="L394" s="116">
        <v>-1</v>
      </c>
      <c r="M394" s="117"/>
      <c r="N394" s="128" t="s">
        <v>385</v>
      </c>
      <c r="O394" s="175" t="s">
        <v>511</v>
      </c>
      <c r="P394" s="119"/>
      <c r="Q394" s="119"/>
      <c r="R394" s="119"/>
      <c r="S394" s="119"/>
      <c r="T394" s="119"/>
      <c r="U394" s="119"/>
      <c r="V394" s="119"/>
      <c r="W394" s="119"/>
      <c r="X394" s="119"/>
      <c r="Y394" s="28">
        <v>1</v>
      </c>
      <c r="Z394" s="119"/>
      <c r="AA394" s="119"/>
      <c r="AB394" s="119"/>
      <c r="AC394" s="119"/>
      <c r="AD394" s="119"/>
      <c r="AE394" s="119"/>
      <c r="AF394" s="119"/>
      <c r="AG394" s="119"/>
    </row>
    <row r="395" spans="1:33" s="120" customFormat="1" ht="14" outlineLevel="1">
      <c r="A395" s="117"/>
      <c r="B395" s="131" t="s">
        <v>512</v>
      </c>
      <c r="C395" s="176" t="s">
        <v>513</v>
      </c>
      <c r="D395" s="124">
        <v>-2</v>
      </c>
      <c r="E395" s="124"/>
      <c r="F395" s="124"/>
      <c r="G395" s="124"/>
      <c r="H395" s="124"/>
      <c r="I395" s="116">
        <v>-2</v>
      </c>
      <c r="J395" s="119"/>
      <c r="K395" s="119"/>
      <c r="L395" s="116">
        <v>-2</v>
      </c>
      <c r="M395" s="117"/>
      <c r="N395" s="128" t="s">
        <v>512</v>
      </c>
      <c r="O395" s="177" t="s">
        <v>513</v>
      </c>
      <c r="P395" s="119"/>
      <c r="Q395" s="119"/>
      <c r="R395" s="119"/>
      <c r="S395" s="119"/>
      <c r="T395" s="119"/>
      <c r="U395" s="119"/>
      <c r="V395" s="119"/>
      <c r="W395" s="119"/>
      <c r="X395" s="119"/>
      <c r="Y395" s="28">
        <v>2</v>
      </c>
      <c r="Z395" s="119"/>
      <c r="AA395" s="119"/>
      <c r="AB395" s="119"/>
      <c r="AC395" s="119"/>
      <c r="AD395" s="119"/>
      <c r="AE395" s="119"/>
      <c r="AF395" s="119"/>
      <c r="AG395" s="119"/>
    </row>
    <row r="396" spans="1:33" s="120" customFormat="1" ht="14">
      <c r="A396" s="117"/>
      <c r="B396" s="142" t="s">
        <v>520</v>
      </c>
      <c r="C396" s="143" t="s">
        <v>521</v>
      </c>
      <c r="D396" s="144">
        <v>-5</v>
      </c>
      <c r="E396" s="144">
        <v>0</v>
      </c>
      <c r="F396" s="144">
        <v>-6</v>
      </c>
      <c r="G396" s="144">
        <v>0</v>
      </c>
      <c r="H396" s="144">
        <v>0</v>
      </c>
      <c r="I396" s="116">
        <v>-11</v>
      </c>
      <c r="J396" s="144"/>
      <c r="K396" s="144"/>
      <c r="L396" s="116">
        <v>-11</v>
      </c>
      <c r="M396" s="117"/>
      <c r="N396" s="142" t="s">
        <v>520</v>
      </c>
      <c r="O396" s="119" t="s">
        <v>521</v>
      </c>
      <c r="P396" s="144"/>
      <c r="Q396" s="144"/>
      <c r="R396" s="144"/>
      <c r="S396" s="144"/>
      <c r="T396" s="144"/>
      <c r="U396" s="144"/>
      <c r="V396" s="144"/>
      <c r="W396" s="144"/>
      <c r="X396" s="144"/>
      <c r="Y396" s="28">
        <v>11</v>
      </c>
      <c r="Z396" s="119"/>
      <c r="AA396" s="119"/>
      <c r="AB396" s="119"/>
      <c r="AC396" s="119"/>
      <c r="AD396" s="119"/>
      <c r="AE396" s="119"/>
      <c r="AF396" s="119"/>
      <c r="AG396" s="119"/>
    </row>
    <row r="397" spans="1:33" s="125" customFormat="1" ht="14" outlineLevel="1">
      <c r="A397" s="117"/>
      <c r="B397" s="131" t="s">
        <v>506</v>
      </c>
      <c r="C397" s="124" t="s">
        <v>522</v>
      </c>
      <c r="D397" s="123">
        <v>-5</v>
      </c>
      <c r="E397" s="124"/>
      <c r="F397" s="123">
        <v>-4</v>
      </c>
      <c r="G397" s="124"/>
      <c r="H397" s="124"/>
      <c r="I397" s="116">
        <v>-9</v>
      </c>
      <c r="J397" s="124" t="s">
        <v>399</v>
      </c>
      <c r="K397" s="119" t="s">
        <v>399</v>
      </c>
      <c r="L397" s="116">
        <v>-9</v>
      </c>
      <c r="M397" s="117"/>
      <c r="N397" s="128" t="s">
        <v>506</v>
      </c>
      <c r="O397" s="119" t="s">
        <v>522</v>
      </c>
      <c r="P397" s="119"/>
      <c r="Q397" s="119"/>
      <c r="R397" s="119"/>
      <c r="S397" s="119"/>
      <c r="T397" s="119"/>
      <c r="U397" s="119"/>
      <c r="V397" s="119"/>
      <c r="W397" s="119"/>
      <c r="X397" s="119"/>
      <c r="Y397" s="28">
        <v>9</v>
      </c>
      <c r="Z397" s="124"/>
      <c r="AA397" s="124"/>
      <c r="AB397" s="124"/>
      <c r="AC397" s="124"/>
      <c r="AD397" s="124"/>
      <c r="AE397" s="124"/>
      <c r="AF397" s="124"/>
      <c r="AG397" s="124"/>
    </row>
    <row r="398" spans="1:33" s="125" customFormat="1" ht="14" outlineLevel="1">
      <c r="A398" s="117"/>
      <c r="B398" s="131" t="s">
        <v>508</v>
      </c>
      <c r="C398" s="124" t="s">
        <v>523</v>
      </c>
      <c r="D398" s="124"/>
      <c r="E398" s="124"/>
      <c r="F398" s="123">
        <v>-2</v>
      </c>
      <c r="G398" s="124"/>
      <c r="H398" s="124"/>
      <c r="I398" s="116">
        <v>-2</v>
      </c>
      <c r="J398" s="124" t="s">
        <v>399</v>
      </c>
      <c r="K398" s="119" t="s">
        <v>399</v>
      </c>
      <c r="L398" s="116">
        <v>-2</v>
      </c>
      <c r="M398" s="117"/>
      <c r="N398" s="128" t="s">
        <v>508</v>
      </c>
      <c r="O398" s="119" t="s">
        <v>523</v>
      </c>
      <c r="P398" s="119"/>
      <c r="Q398" s="119"/>
      <c r="R398" s="119"/>
      <c r="S398" s="119"/>
      <c r="T398" s="119"/>
      <c r="U398" s="119"/>
      <c r="V398" s="119"/>
      <c r="W398" s="119"/>
      <c r="X398" s="119"/>
      <c r="Y398" s="28">
        <v>2</v>
      </c>
      <c r="Z398" s="124"/>
      <c r="AA398" s="124"/>
      <c r="AB398" s="124"/>
      <c r="AC398" s="124"/>
      <c r="AD398" s="124"/>
      <c r="AE398" s="124"/>
      <c r="AF398" s="124"/>
      <c r="AG398" s="124"/>
    </row>
    <row r="399" spans="1:33" s="125" customFormat="1" ht="14" outlineLevel="1">
      <c r="A399" s="117"/>
      <c r="B399" s="131" t="s">
        <v>524</v>
      </c>
      <c r="C399" s="124" t="s">
        <v>525</v>
      </c>
      <c r="D399" s="124"/>
      <c r="E399" s="124"/>
      <c r="F399" s="124"/>
      <c r="G399" s="124"/>
      <c r="H399" s="124"/>
      <c r="I399" s="116">
        <v>0</v>
      </c>
      <c r="J399" s="124" t="s">
        <v>399</v>
      </c>
      <c r="K399" s="119" t="s">
        <v>399</v>
      </c>
      <c r="L399" s="116">
        <v>0</v>
      </c>
      <c r="M399" s="117"/>
      <c r="N399" s="131" t="s">
        <v>524</v>
      </c>
      <c r="O399" s="124" t="s">
        <v>525</v>
      </c>
      <c r="P399" s="124"/>
      <c r="Q399" s="124"/>
      <c r="R399" s="124"/>
      <c r="S399" s="124"/>
      <c r="T399" s="124"/>
      <c r="U399" s="116"/>
      <c r="V399" s="119"/>
      <c r="W399" s="119"/>
      <c r="X399" s="119"/>
      <c r="Y399" s="28">
        <v>0</v>
      </c>
      <c r="Z399" s="124"/>
      <c r="AA399" s="124"/>
      <c r="AB399" s="124"/>
      <c r="AC399" s="124"/>
      <c r="AD399" s="124"/>
      <c r="AE399" s="124"/>
      <c r="AF399" s="124"/>
      <c r="AG399" s="124"/>
    </row>
    <row r="400" spans="1:33" s="120" customFormat="1" ht="14">
      <c r="A400" s="117"/>
      <c r="B400" s="142" t="s">
        <v>526</v>
      </c>
      <c r="C400" s="143" t="s">
        <v>527</v>
      </c>
      <c r="D400" s="144">
        <v>-5</v>
      </c>
      <c r="E400" s="144">
        <v>0</v>
      </c>
      <c r="F400" s="144">
        <v>5</v>
      </c>
      <c r="G400" s="144">
        <v>0</v>
      </c>
      <c r="H400" s="144">
        <v>0</v>
      </c>
      <c r="I400" s="116">
        <v>0</v>
      </c>
      <c r="J400" s="144"/>
      <c r="K400" s="144"/>
      <c r="L400" s="116">
        <v>0</v>
      </c>
      <c r="M400" s="117"/>
      <c r="N400" s="142" t="s">
        <v>526</v>
      </c>
      <c r="O400" s="119" t="s">
        <v>527</v>
      </c>
      <c r="P400" s="144"/>
      <c r="Q400" s="144"/>
      <c r="R400" s="144"/>
      <c r="S400" s="144"/>
      <c r="T400" s="144"/>
      <c r="U400" s="144"/>
      <c r="V400" s="144"/>
      <c r="W400" s="144"/>
      <c r="X400" s="144"/>
      <c r="Y400" s="28">
        <v>0</v>
      </c>
      <c r="Z400" s="119"/>
      <c r="AA400" s="119"/>
      <c r="AB400" s="119"/>
      <c r="AC400" s="119"/>
      <c r="AD400" s="119"/>
      <c r="AE400" s="119"/>
      <c r="AF400" s="119"/>
      <c r="AG400" s="119"/>
    </row>
    <row r="401" spans="1:33" s="125" customFormat="1" ht="14" outlineLevel="1">
      <c r="A401" s="117"/>
      <c r="B401" s="131" t="s">
        <v>506</v>
      </c>
      <c r="C401" s="124" t="s">
        <v>522</v>
      </c>
      <c r="D401" s="123">
        <v>-1</v>
      </c>
      <c r="E401" s="124"/>
      <c r="F401" s="123" t="s">
        <v>159</v>
      </c>
      <c r="G401" s="124"/>
      <c r="H401" s="124"/>
      <c r="I401" s="116">
        <v>0</v>
      </c>
      <c r="J401" s="124" t="s">
        <v>399</v>
      </c>
      <c r="K401" s="119" t="s">
        <v>399</v>
      </c>
      <c r="L401" s="116">
        <v>0</v>
      </c>
      <c r="M401" s="117"/>
      <c r="N401" s="128" t="s">
        <v>506</v>
      </c>
      <c r="O401" s="119" t="s">
        <v>522</v>
      </c>
      <c r="P401" s="119"/>
      <c r="Q401" s="119"/>
      <c r="R401" s="119"/>
      <c r="S401" s="119"/>
      <c r="T401" s="119"/>
      <c r="U401" s="119"/>
      <c r="V401" s="119"/>
      <c r="W401" s="119"/>
      <c r="X401" s="119"/>
      <c r="Y401" s="28">
        <v>0</v>
      </c>
      <c r="Z401" s="124"/>
      <c r="AA401" s="124"/>
      <c r="AB401" s="124"/>
      <c r="AC401" s="124"/>
      <c r="AD401" s="124"/>
      <c r="AE401" s="124"/>
      <c r="AF401" s="124"/>
      <c r="AG401" s="124"/>
    </row>
    <row r="402" spans="1:33" s="125" customFormat="1" ht="14" outlineLevel="1">
      <c r="A402" s="117"/>
      <c r="B402" s="131" t="s">
        <v>508</v>
      </c>
      <c r="C402" s="124" t="s">
        <v>523</v>
      </c>
      <c r="D402" s="123">
        <v>-4</v>
      </c>
      <c r="E402" s="124"/>
      <c r="F402" s="123" t="s">
        <v>162</v>
      </c>
      <c r="G402" s="124"/>
      <c r="H402" s="124"/>
      <c r="I402" s="116">
        <v>0</v>
      </c>
      <c r="J402" s="124" t="s">
        <v>399</v>
      </c>
      <c r="K402" s="119" t="s">
        <v>399</v>
      </c>
      <c r="L402" s="116">
        <v>0</v>
      </c>
      <c r="M402" s="117"/>
      <c r="N402" s="128" t="s">
        <v>508</v>
      </c>
      <c r="O402" s="119" t="s">
        <v>523</v>
      </c>
      <c r="P402" s="119"/>
      <c r="Q402" s="119"/>
      <c r="R402" s="119"/>
      <c r="S402" s="119"/>
      <c r="T402" s="119"/>
      <c r="U402" s="119"/>
      <c r="V402" s="119"/>
      <c r="W402" s="119"/>
      <c r="X402" s="119"/>
      <c r="Y402" s="28">
        <v>0</v>
      </c>
      <c r="Z402" s="124"/>
      <c r="AA402" s="124"/>
      <c r="AB402" s="124"/>
      <c r="AC402" s="124"/>
      <c r="AD402" s="124"/>
      <c r="AE402" s="124"/>
      <c r="AF402" s="124"/>
      <c r="AG402" s="124"/>
    </row>
    <row r="403" spans="1:33" s="125" customFormat="1" ht="14" outlineLevel="1">
      <c r="A403" s="117"/>
      <c r="B403" s="131" t="s">
        <v>524</v>
      </c>
      <c r="C403" s="124" t="s">
        <v>525</v>
      </c>
      <c r="D403" s="124"/>
      <c r="E403" s="123"/>
      <c r="F403" s="123"/>
      <c r="G403" s="124"/>
      <c r="H403" s="124"/>
      <c r="I403" s="116">
        <v>0</v>
      </c>
      <c r="J403" s="124" t="s">
        <v>399</v>
      </c>
      <c r="K403" s="119" t="s">
        <v>399</v>
      </c>
      <c r="L403" s="116">
        <v>0</v>
      </c>
      <c r="M403" s="117"/>
      <c r="N403" s="131" t="s">
        <v>524</v>
      </c>
      <c r="O403" s="124" t="s">
        <v>525</v>
      </c>
      <c r="P403" s="124"/>
      <c r="Q403" s="124"/>
      <c r="R403" s="124"/>
      <c r="S403" s="124"/>
      <c r="T403" s="124"/>
      <c r="U403" s="116"/>
      <c r="V403" s="119"/>
      <c r="W403" s="119"/>
      <c r="X403" s="119"/>
      <c r="Y403" s="28">
        <v>0</v>
      </c>
      <c r="Z403" s="124"/>
      <c r="AA403" s="124"/>
      <c r="AB403" s="124"/>
      <c r="AC403" s="124"/>
      <c r="AD403" s="124"/>
      <c r="AE403" s="124"/>
      <c r="AF403" s="124"/>
      <c r="AG403" s="124"/>
    </row>
    <row r="404" spans="1:33" s="120" customFormat="1" ht="14">
      <c r="A404" s="117"/>
      <c r="B404" s="142" t="s">
        <v>528</v>
      </c>
      <c r="C404" s="143" t="s">
        <v>529</v>
      </c>
      <c r="D404" s="144">
        <v>1</v>
      </c>
      <c r="E404" s="144">
        <v>1</v>
      </c>
      <c r="F404" s="144">
        <v>0</v>
      </c>
      <c r="G404" s="144">
        <v>0</v>
      </c>
      <c r="H404" s="144">
        <v>0</v>
      </c>
      <c r="I404" s="116">
        <v>2</v>
      </c>
      <c r="J404" s="144"/>
      <c r="K404" s="144"/>
      <c r="L404" s="116">
        <v>2</v>
      </c>
      <c r="M404" s="117"/>
      <c r="N404" s="142" t="s">
        <v>528</v>
      </c>
      <c r="O404" s="119" t="s">
        <v>529</v>
      </c>
      <c r="P404" s="144">
        <v>0</v>
      </c>
      <c r="Q404" s="144">
        <v>0</v>
      </c>
      <c r="R404" s="144">
        <v>0</v>
      </c>
      <c r="S404" s="144">
        <v>1</v>
      </c>
      <c r="T404" s="144">
        <v>0</v>
      </c>
      <c r="U404" s="116">
        <v>1</v>
      </c>
      <c r="V404" s="144"/>
      <c r="W404" s="144"/>
      <c r="X404" s="144">
        <v>1</v>
      </c>
      <c r="Y404" s="28">
        <v>-1</v>
      </c>
      <c r="Z404" s="119"/>
      <c r="AA404" s="119"/>
      <c r="AB404" s="119"/>
      <c r="AC404" s="119"/>
      <c r="AD404" s="119"/>
      <c r="AE404" s="119"/>
      <c r="AF404" s="119"/>
      <c r="AG404" s="119"/>
    </row>
    <row r="405" spans="1:33" s="125" customFormat="1" ht="14" outlineLevel="1">
      <c r="A405" s="117"/>
      <c r="B405" s="131" t="s">
        <v>506</v>
      </c>
      <c r="C405" s="124" t="s">
        <v>522</v>
      </c>
      <c r="D405" s="123">
        <v>1</v>
      </c>
      <c r="E405" s="124"/>
      <c r="F405" s="124"/>
      <c r="G405" s="124"/>
      <c r="H405" s="124"/>
      <c r="I405" s="116">
        <v>1</v>
      </c>
      <c r="J405" s="124" t="s">
        <v>399</v>
      </c>
      <c r="K405" s="119" t="s">
        <v>399</v>
      </c>
      <c r="L405" s="116">
        <v>1</v>
      </c>
      <c r="M405" s="117"/>
      <c r="N405" s="128" t="s">
        <v>506</v>
      </c>
      <c r="O405" s="119" t="s">
        <v>522</v>
      </c>
      <c r="P405" s="119"/>
      <c r="Q405" s="119"/>
      <c r="R405" s="119"/>
      <c r="S405" s="119"/>
      <c r="T405" s="119"/>
      <c r="U405" s="119"/>
      <c r="V405" s="119"/>
      <c r="W405" s="119"/>
      <c r="X405" s="144"/>
      <c r="Y405" s="28">
        <v>-1</v>
      </c>
      <c r="Z405" s="124"/>
      <c r="AA405" s="124"/>
      <c r="AB405" s="124"/>
      <c r="AC405" s="124"/>
      <c r="AD405" s="124"/>
      <c r="AE405" s="124"/>
      <c r="AF405" s="124"/>
      <c r="AG405" s="124"/>
    </row>
    <row r="406" spans="1:33" s="125" customFormat="1" ht="14" outlineLevel="1">
      <c r="A406" s="117"/>
      <c r="B406" s="131" t="s">
        <v>508</v>
      </c>
      <c r="C406" s="124" t="s">
        <v>523</v>
      </c>
      <c r="D406" s="124"/>
      <c r="E406" s="124"/>
      <c r="F406" s="124"/>
      <c r="G406" s="124"/>
      <c r="H406" s="124"/>
      <c r="I406" s="116">
        <v>0</v>
      </c>
      <c r="J406" s="124" t="s">
        <v>399</v>
      </c>
      <c r="K406" s="119" t="s">
        <v>399</v>
      </c>
      <c r="L406" s="116">
        <v>0</v>
      </c>
      <c r="M406" s="117"/>
      <c r="N406" s="128" t="s">
        <v>508</v>
      </c>
      <c r="O406" s="119" t="s">
        <v>523</v>
      </c>
      <c r="P406" s="119"/>
      <c r="Q406" s="119"/>
      <c r="R406" s="119"/>
      <c r="S406" s="119"/>
      <c r="T406" s="119"/>
      <c r="U406" s="119"/>
      <c r="V406" s="119"/>
      <c r="W406" s="119"/>
      <c r="X406" s="144"/>
      <c r="Y406" s="28">
        <v>0</v>
      </c>
      <c r="Z406" s="124"/>
      <c r="AA406" s="124"/>
      <c r="AB406" s="124"/>
      <c r="AC406" s="124"/>
      <c r="AD406" s="124"/>
      <c r="AE406" s="124"/>
      <c r="AF406" s="124"/>
      <c r="AG406" s="124"/>
    </row>
    <row r="407" spans="1:33" s="125" customFormat="1" ht="14" outlineLevel="1">
      <c r="A407" s="117"/>
      <c r="B407" s="131" t="s">
        <v>524</v>
      </c>
      <c r="C407" s="124" t="s">
        <v>525</v>
      </c>
      <c r="D407" s="124"/>
      <c r="E407" s="123">
        <v>1</v>
      </c>
      <c r="F407" s="124"/>
      <c r="G407" s="123"/>
      <c r="H407" s="124"/>
      <c r="I407" s="116">
        <v>1</v>
      </c>
      <c r="J407" s="124"/>
      <c r="K407" s="119"/>
      <c r="L407" s="116">
        <v>1</v>
      </c>
      <c r="M407" s="117"/>
      <c r="N407" s="131" t="s">
        <v>524</v>
      </c>
      <c r="O407" s="124" t="s">
        <v>525</v>
      </c>
      <c r="P407" s="124">
        <v>0</v>
      </c>
      <c r="Q407" s="124">
        <v>0</v>
      </c>
      <c r="R407" s="124">
        <v>0</v>
      </c>
      <c r="S407" s="124">
        <v>1</v>
      </c>
      <c r="T407" s="124">
        <v>0</v>
      </c>
      <c r="U407" s="116">
        <v>1</v>
      </c>
      <c r="V407" s="119" t="s">
        <v>399</v>
      </c>
      <c r="W407" s="119" t="s">
        <v>399</v>
      </c>
      <c r="X407" s="144">
        <v>1</v>
      </c>
      <c r="Y407" s="28">
        <v>0</v>
      </c>
      <c r="Z407" s="124"/>
      <c r="AA407" s="124"/>
      <c r="AB407" s="124"/>
      <c r="AC407" s="124"/>
      <c r="AD407" s="124"/>
      <c r="AE407" s="124"/>
      <c r="AF407" s="124"/>
      <c r="AG407" s="124"/>
    </row>
    <row r="408" spans="1:33" s="120" customFormat="1">
      <c r="A408" s="117"/>
      <c r="B408" s="142" t="s">
        <v>530</v>
      </c>
      <c r="C408" s="119" t="s">
        <v>531</v>
      </c>
      <c r="D408" s="144">
        <v>6</v>
      </c>
      <c r="E408" s="144">
        <v>-2</v>
      </c>
      <c r="F408" s="144">
        <v>-4</v>
      </c>
      <c r="G408" s="144">
        <v>0</v>
      </c>
      <c r="H408" s="144">
        <v>0</v>
      </c>
      <c r="I408" s="116">
        <v>0</v>
      </c>
      <c r="J408" s="144"/>
      <c r="K408" s="144"/>
      <c r="L408" s="116">
        <v>0</v>
      </c>
      <c r="M408" s="117"/>
      <c r="N408" s="142" t="s">
        <v>530</v>
      </c>
      <c r="O408" s="119" t="s">
        <v>531</v>
      </c>
      <c r="P408" s="144">
        <v>0</v>
      </c>
      <c r="Q408" s="144">
        <v>0</v>
      </c>
      <c r="R408" s="144">
        <v>2</v>
      </c>
      <c r="S408" s="144">
        <v>0</v>
      </c>
      <c r="T408" s="144">
        <v>0</v>
      </c>
      <c r="U408" s="116">
        <v>2</v>
      </c>
      <c r="V408" s="144"/>
      <c r="W408" s="144"/>
      <c r="X408" s="144">
        <v>2</v>
      </c>
      <c r="Y408" s="28">
        <v>2</v>
      </c>
      <c r="Z408" s="119"/>
      <c r="AA408" s="119"/>
      <c r="AB408" s="119"/>
      <c r="AC408" s="119"/>
      <c r="AD408" s="119"/>
      <c r="AE408" s="119"/>
      <c r="AF408" s="119"/>
      <c r="AG408" s="119"/>
    </row>
    <row r="409" spans="1:33" s="120" customFormat="1" outlineLevel="1">
      <c r="A409" s="117"/>
      <c r="B409" s="142" t="s">
        <v>532</v>
      </c>
      <c r="C409" s="119" t="s">
        <v>533</v>
      </c>
      <c r="D409" s="144">
        <v>6</v>
      </c>
      <c r="E409" s="144">
        <v>0</v>
      </c>
      <c r="F409" s="144">
        <v>-4</v>
      </c>
      <c r="G409" s="144">
        <v>0</v>
      </c>
      <c r="H409" s="144">
        <v>0</v>
      </c>
      <c r="I409" s="116">
        <v>2</v>
      </c>
      <c r="J409" s="144"/>
      <c r="K409" s="144"/>
      <c r="L409" s="116">
        <v>2</v>
      </c>
      <c r="M409" s="117"/>
      <c r="N409" s="142" t="s">
        <v>532</v>
      </c>
      <c r="O409" s="119" t="s">
        <v>533</v>
      </c>
      <c r="P409" s="144">
        <v>0</v>
      </c>
      <c r="Q409" s="144">
        <v>0</v>
      </c>
      <c r="R409" s="144">
        <v>2</v>
      </c>
      <c r="S409" s="144">
        <v>0</v>
      </c>
      <c r="T409" s="144">
        <v>0</v>
      </c>
      <c r="U409" s="116">
        <v>2</v>
      </c>
      <c r="V409" s="144"/>
      <c r="W409" s="144"/>
      <c r="X409" s="144">
        <v>2</v>
      </c>
      <c r="Y409" s="28">
        <v>0</v>
      </c>
      <c r="Z409" s="119"/>
      <c r="AA409" s="119"/>
      <c r="AB409" s="119"/>
      <c r="AC409" s="119"/>
      <c r="AD409" s="119"/>
      <c r="AE409" s="119"/>
      <c r="AF409" s="119"/>
      <c r="AG409" s="119"/>
    </row>
    <row r="410" spans="1:33" s="120" customFormat="1" ht="14" outlineLevel="2">
      <c r="A410" s="117"/>
      <c r="B410" s="131" t="s">
        <v>506</v>
      </c>
      <c r="C410" s="178" t="s">
        <v>507</v>
      </c>
      <c r="D410" s="123">
        <v>3</v>
      </c>
      <c r="E410" s="124"/>
      <c r="F410" s="123">
        <v>-3</v>
      </c>
      <c r="G410" s="124"/>
      <c r="H410" s="124"/>
      <c r="I410" s="116">
        <v>0</v>
      </c>
      <c r="J410" s="119" t="s">
        <v>399</v>
      </c>
      <c r="K410" s="119" t="s">
        <v>399</v>
      </c>
      <c r="L410" s="116">
        <v>0</v>
      </c>
      <c r="M410" s="117"/>
      <c r="N410" s="128" t="s">
        <v>506</v>
      </c>
      <c r="O410" s="179" t="s">
        <v>507</v>
      </c>
      <c r="P410" s="119"/>
      <c r="Q410" s="119"/>
      <c r="R410" s="119"/>
      <c r="S410" s="119"/>
      <c r="T410" s="119"/>
      <c r="U410" s="116"/>
      <c r="V410" s="119"/>
      <c r="W410" s="119"/>
      <c r="X410" s="144"/>
      <c r="Y410" s="28">
        <v>0</v>
      </c>
      <c r="Z410" s="119"/>
      <c r="AA410" s="119"/>
      <c r="AB410" s="119"/>
      <c r="AC410" s="119"/>
      <c r="AD410" s="119"/>
      <c r="AE410" s="119"/>
      <c r="AF410" s="119"/>
      <c r="AG410" s="119"/>
    </row>
    <row r="411" spans="1:33" s="125" customFormat="1" ht="14" outlineLevel="2">
      <c r="A411" s="117"/>
      <c r="B411" s="131" t="s">
        <v>508</v>
      </c>
      <c r="C411" s="178" t="s">
        <v>509</v>
      </c>
      <c r="D411" s="123">
        <v>1</v>
      </c>
      <c r="E411" s="124"/>
      <c r="F411" s="123">
        <v>-1</v>
      </c>
      <c r="G411" s="124"/>
      <c r="H411" s="124"/>
      <c r="I411" s="116">
        <v>0</v>
      </c>
      <c r="J411" s="124" t="s">
        <v>399</v>
      </c>
      <c r="K411" s="119" t="s">
        <v>399</v>
      </c>
      <c r="L411" s="116">
        <v>0</v>
      </c>
      <c r="M411" s="117"/>
      <c r="N411" s="128" t="s">
        <v>508</v>
      </c>
      <c r="O411" s="179" t="s">
        <v>509</v>
      </c>
      <c r="P411" s="119"/>
      <c r="Q411" s="119"/>
      <c r="R411" s="119"/>
      <c r="S411" s="119"/>
      <c r="T411" s="119"/>
      <c r="U411" s="116"/>
      <c r="V411" s="119"/>
      <c r="W411" s="119"/>
      <c r="X411" s="144"/>
      <c r="Y411" s="28">
        <v>0</v>
      </c>
      <c r="Z411" s="124"/>
      <c r="AA411" s="124"/>
      <c r="AB411" s="124"/>
      <c r="AC411" s="124"/>
      <c r="AD411" s="124"/>
      <c r="AE411" s="124"/>
      <c r="AF411" s="124"/>
      <c r="AG411" s="124"/>
    </row>
    <row r="412" spans="1:33" s="125" customFormat="1" ht="14" outlineLevel="2">
      <c r="A412" s="117"/>
      <c r="B412" s="131" t="s">
        <v>524</v>
      </c>
      <c r="C412" s="180" t="s">
        <v>534</v>
      </c>
      <c r="D412" s="123">
        <v>2</v>
      </c>
      <c r="E412" s="124"/>
      <c r="F412" s="123"/>
      <c r="G412" s="124"/>
      <c r="H412" s="124"/>
      <c r="I412" s="116">
        <v>2</v>
      </c>
      <c r="J412" s="124" t="s">
        <v>399</v>
      </c>
      <c r="K412" s="119" t="s">
        <v>399</v>
      </c>
      <c r="L412" s="116">
        <v>2</v>
      </c>
      <c r="M412" s="117"/>
      <c r="N412" s="131" t="s">
        <v>524</v>
      </c>
      <c r="O412" s="180" t="s">
        <v>534</v>
      </c>
      <c r="P412" s="124">
        <v>0</v>
      </c>
      <c r="Q412" s="124">
        <v>0</v>
      </c>
      <c r="R412" s="124">
        <v>2</v>
      </c>
      <c r="S412" s="124">
        <v>0</v>
      </c>
      <c r="T412" s="124">
        <v>0</v>
      </c>
      <c r="U412" s="116">
        <v>2</v>
      </c>
      <c r="V412" s="119"/>
      <c r="W412" s="119"/>
      <c r="X412" s="144">
        <v>2</v>
      </c>
      <c r="Y412" s="28">
        <v>0</v>
      </c>
      <c r="Z412" s="124"/>
      <c r="AA412" s="124"/>
      <c r="AB412" s="124"/>
      <c r="AC412" s="124"/>
      <c r="AD412" s="124"/>
      <c r="AE412" s="124"/>
      <c r="AF412" s="124"/>
      <c r="AG412" s="124"/>
    </row>
    <row r="413" spans="1:33" s="120" customFormat="1" outlineLevel="1">
      <c r="A413" s="117"/>
      <c r="B413" s="120" t="s">
        <v>535</v>
      </c>
      <c r="C413" s="119" t="s">
        <v>536</v>
      </c>
      <c r="D413" s="116">
        <v>0</v>
      </c>
      <c r="E413" s="116">
        <v>-2</v>
      </c>
      <c r="F413" s="116">
        <v>0</v>
      </c>
      <c r="G413" s="116">
        <v>0</v>
      </c>
      <c r="H413" s="116">
        <v>0</v>
      </c>
      <c r="I413" s="116">
        <v>-2</v>
      </c>
      <c r="J413" s="119" t="s">
        <v>399</v>
      </c>
      <c r="K413" s="119" t="s">
        <v>399</v>
      </c>
      <c r="L413" s="116">
        <v>-2</v>
      </c>
      <c r="M413" s="117"/>
      <c r="N413" s="120" t="s">
        <v>535</v>
      </c>
      <c r="O413" s="119" t="s">
        <v>536</v>
      </c>
      <c r="P413" s="119">
        <v>0</v>
      </c>
      <c r="Q413" s="119">
        <v>0</v>
      </c>
      <c r="R413" s="119">
        <v>0</v>
      </c>
      <c r="S413" s="119">
        <v>0</v>
      </c>
      <c r="T413" s="119">
        <v>0</v>
      </c>
      <c r="U413" s="116">
        <v>0</v>
      </c>
      <c r="V413" s="119"/>
      <c r="W413" s="119"/>
      <c r="X413" s="144">
        <v>0</v>
      </c>
      <c r="Y413" s="28">
        <v>2</v>
      </c>
      <c r="Z413" s="119"/>
      <c r="AA413" s="119"/>
      <c r="AB413" s="119"/>
      <c r="AC413" s="119"/>
      <c r="AD413" s="119"/>
      <c r="AE413" s="119"/>
      <c r="AF413" s="119"/>
      <c r="AG413" s="119"/>
    </row>
    <row r="414" spans="1:33" s="125" customFormat="1" ht="14" outlineLevel="2">
      <c r="A414" s="117"/>
      <c r="B414" s="131" t="s">
        <v>506</v>
      </c>
      <c r="C414" s="178" t="s">
        <v>507</v>
      </c>
      <c r="E414" s="125">
        <v>-2</v>
      </c>
      <c r="I414" s="116">
        <v>-2</v>
      </c>
      <c r="J414" s="124" t="s">
        <v>399</v>
      </c>
      <c r="K414" s="119" t="s">
        <v>399</v>
      </c>
      <c r="L414" s="116">
        <v>-2</v>
      </c>
      <c r="M414" s="117"/>
      <c r="N414" s="128" t="s">
        <v>506</v>
      </c>
      <c r="O414" s="179" t="s">
        <v>507</v>
      </c>
      <c r="P414" s="119"/>
      <c r="Q414" s="119"/>
      <c r="R414" s="119"/>
      <c r="S414" s="119"/>
      <c r="T414" s="119"/>
      <c r="U414" s="116"/>
      <c r="V414" s="119"/>
      <c r="W414" s="119"/>
      <c r="X414" s="144">
        <v>0</v>
      </c>
      <c r="Y414" s="28">
        <v>2</v>
      </c>
      <c r="Z414" s="124"/>
      <c r="AA414" s="124"/>
      <c r="AB414" s="124"/>
      <c r="AC414" s="124"/>
      <c r="AD414" s="124"/>
      <c r="AE414" s="124"/>
      <c r="AF414" s="124"/>
      <c r="AG414" s="124"/>
    </row>
    <row r="415" spans="1:33" s="125" customFormat="1" ht="14" outlineLevel="2">
      <c r="A415" s="117"/>
      <c r="B415" s="131" t="s">
        <v>508</v>
      </c>
      <c r="C415" s="178" t="s">
        <v>509</v>
      </c>
      <c r="D415" s="124">
        <v>0</v>
      </c>
      <c r="E415" s="124">
        <v>0</v>
      </c>
      <c r="F415" s="124">
        <v>0</v>
      </c>
      <c r="G415" s="124"/>
      <c r="H415" s="124"/>
      <c r="I415" s="116">
        <v>0</v>
      </c>
      <c r="J415" s="124" t="s">
        <v>399</v>
      </c>
      <c r="K415" s="119" t="s">
        <v>399</v>
      </c>
      <c r="L415" s="116">
        <v>0</v>
      </c>
      <c r="M415" s="117"/>
      <c r="N415" s="128" t="s">
        <v>508</v>
      </c>
      <c r="O415" s="179" t="s">
        <v>509</v>
      </c>
      <c r="P415" s="119"/>
      <c r="Q415" s="119"/>
      <c r="R415" s="119"/>
      <c r="S415" s="119"/>
      <c r="T415" s="119"/>
      <c r="U415" s="116"/>
      <c r="V415" s="119"/>
      <c r="W415" s="119"/>
      <c r="X415" s="144">
        <v>0</v>
      </c>
      <c r="Y415" s="28">
        <v>0</v>
      </c>
      <c r="Z415" s="124"/>
      <c r="AA415" s="124"/>
      <c r="AB415" s="124"/>
      <c r="AC415" s="124"/>
      <c r="AD415" s="124"/>
      <c r="AE415" s="124"/>
      <c r="AF415" s="124"/>
      <c r="AG415" s="124"/>
    </row>
    <row r="416" spans="1:33" s="120" customFormat="1" ht="14" outlineLevel="2">
      <c r="A416" s="117"/>
      <c r="B416" s="131" t="s">
        <v>524</v>
      </c>
      <c r="C416" s="180" t="s">
        <v>534</v>
      </c>
      <c r="D416" s="123">
        <v>0</v>
      </c>
      <c r="E416" s="123">
        <v>0</v>
      </c>
      <c r="F416" s="123">
        <v>0</v>
      </c>
      <c r="G416" s="123"/>
      <c r="H416" s="123"/>
      <c r="I416" s="116">
        <v>0</v>
      </c>
      <c r="J416" s="119" t="s">
        <v>399</v>
      </c>
      <c r="K416" s="119" t="s">
        <v>399</v>
      </c>
      <c r="L416" s="116">
        <v>0</v>
      </c>
      <c r="M416" s="117"/>
      <c r="N416" s="131" t="s">
        <v>524</v>
      </c>
      <c r="O416" s="180" t="s">
        <v>534</v>
      </c>
      <c r="P416" s="123">
        <v>0</v>
      </c>
      <c r="Q416" s="123">
        <v>0</v>
      </c>
      <c r="R416" s="123">
        <v>0</v>
      </c>
      <c r="S416" s="124">
        <v>0</v>
      </c>
      <c r="T416" s="124">
        <v>0</v>
      </c>
      <c r="U416" s="116">
        <v>0</v>
      </c>
      <c r="V416" s="119" t="s">
        <v>399</v>
      </c>
      <c r="W416" s="119" t="s">
        <v>399</v>
      </c>
      <c r="X416" s="144">
        <v>0</v>
      </c>
      <c r="Y416" s="28">
        <v>0</v>
      </c>
      <c r="Z416" s="119"/>
      <c r="AA416" s="119"/>
      <c r="AB416" s="119"/>
      <c r="AC416" s="119"/>
      <c r="AD416" s="119"/>
      <c r="AE416" s="119"/>
      <c r="AF416" s="119"/>
      <c r="AG416" s="119"/>
    </row>
    <row r="417" spans="1:33" s="125" customFormat="1" ht="18" customHeight="1">
      <c r="A417" s="117"/>
      <c r="B417" s="120"/>
      <c r="C417" s="119" t="s">
        <v>537</v>
      </c>
      <c r="D417" s="119">
        <v>14</v>
      </c>
      <c r="E417" s="119">
        <v>-1</v>
      </c>
      <c r="F417" s="119">
        <v>0</v>
      </c>
      <c r="G417" s="119">
        <v>0</v>
      </c>
      <c r="H417" s="119">
        <v>0</v>
      </c>
      <c r="I417" s="116">
        <v>13</v>
      </c>
      <c r="J417" s="124"/>
      <c r="K417" s="119"/>
      <c r="L417" s="116">
        <v>13</v>
      </c>
      <c r="M417" s="117"/>
      <c r="N417" s="120"/>
      <c r="O417" s="119" t="s">
        <v>537</v>
      </c>
      <c r="P417" s="119">
        <v>0</v>
      </c>
      <c r="Q417" s="119">
        <v>0</v>
      </c>
      <c r="R417" s="119">
        <v>2</v>
      </c>
      <c r="S417" s="119">
        <v>1</v>
      </c>
      <c r="T417" s="119">
        <v>0</v>
      </c>
      <c r="U417" s="116">
        <v>3</v>
      </c>
      <c r="V417" s="119"/>
      <c r="W417" s="119"/>
      <c r="X417" s="144">
        <v>3</v>
      </c>
      <c r="Y417" s="28">
        <v>-10</v>
      </c>
      <c r="Z417" s="124"/>
      <c r="AA417" s="124"/>
      <c r="AB417" s="124"/>
      <c r="AC417" s="124"/>
      <c r="AD417" s="124"/>
      <c r="AE417" s="124"/>
      <c r="AF417" s="124"/>
      <c r="AG417" s="124"/>
    </row>
    <row r="418" spans="1:33" s="120" customFormat="1" ht="14">
      <c r="A418" s="117"/>
      <c r="B418" s="128" t="s">
        <v>506</v>
      </c>
      <c r="C418" s="119" t="s">
        <v>507</v>
      </c>
      <c r="D418" s="119">
        <v>-2</v>
      </c>
      <c r="E418" s="119">
        <v>-2</v>
      </c>
      <c r="F418" s="119">
        <v>-3</v>
      </c>
      <c r="G418" s="119">
        <v>0</v>
      </c>
      <c r="H418" s="119">
        <v>0</v>
      </c>
      <c r="I418" s="116">
        <v>-7</v>
      </c>
      <c r="J418" s="119"/>
      <c r="K418" s="119"/>
      <c r="L418" s="116">
        <v>-7</v>
      </c>
      <c r="M418" s="117"/>
      <c r="N418" s="128" t="s">
        <v>506</v>
      </c>
      <c r="O418" s="119" t="s">
        <v>507</v>
      </c>
      <c r="P418" s="119"/>
      <c r="Q418" s="119"/>
      <c r="R418" s="119"/>
      <c r="S418" s="119"/>
      <c r="T418" s="119"/>
      <c r="U418" s="116"/>
      <c r="V418" s="119"/>
      <c r="W418" s="119"/>
      <c r="X418" s="119"/>
      <c r="Y418" s="28">
        <v>7</v>
      </c>
      <c r="Z418" s="119"/>
      <c r="AA418" s="119"/>
      <c r="AB418" s="119"/>
      <c r="AC418" s="119"/>
      <c r="AD418" s="119"/>
      <c r="AE418" s="119"/>
      <c r="AF418" s="119"/>
      <c r="AG418" s="119"/>
    </row>
    <row r="419" spans="1:33" s="125" customFormat="1" ht="14" outlineLevel="1">
      <c r="A419" s="117"/>
      <c r="B419" s="131" t="s">
        <v>294</v>
      </c>
      <c r="C419" s="124" t="s">
        <v>538</v>
      </c>
      <c r="D419" s="123">
        <v>1</v>
      </c>
      <c r="E419" s="124"/>
      <c r="F419" s="123">
        <v>-3</v>
      </c>
      <c r="G419" s="124"/>
      <c r="H419" s="124"/>
      <c r="I419" s="116">
        <v>-2</v>
      </c>
      <c r="J419" s="124" t="s">
        <v>399</v>
      </c>
      <c r="K419" s="119" t="s">
        <v>399</v>
      </c>
      <c r="L419" s="116">
        <v>-2</v>
      </c>
      <c r="M419" s="117"/>
      <c r="N419" s="131" t="s">
        <v>294</v>
      </c>
      <c r="O419" s="124" t="s">
        <v>538</v>
      </c>
      <c r="P419" s="124" t="s">
        <v>399</v>
      </c>
      <c r="Q419" s="124" t="s">
        <v>399</v>
      </c>
      <c r="R419" s="124" t="s">
        <v>399</v>
      </c>
      <c r="S419" s="124" t="s">
        <v>399</v>
      </c>
      <c r="T419" s="124" t="s">
        <v>399</v>
      </c>
      <c r="U419" s="119" t="s">
        <v>399</v>
      </c>
      <c r="V419" s="119" t="s">
        <v>399</v>
      </c>
      <c r="W419" s="119" t="s">
        <v>399</v>
      </c>
      <c r="X419" s="119"/>
      <c r="Y419" s="28">
        <v>2</v>
      </c>
      <c r="Z419" s="124"/>
      <c r="AA419" s="124"/>
      <c r="AB419" s="124"/>
      <c r="AC419" s="124"/>
      <c r="AD419" s="124"/>
      <c r="AE419" s="124"/>
      <c r="AF419" s="124"/>
      <c r="AG419" s="124"/>
    </row>
    <row r="420" spans="1:33" s="125" customFormat="1" ht="14" outlineLevel="1">
      <c r="A420" s="117"/>
      <c r="B420" s="131" t="s">
        <v>539</v>
      </c>
      <c r="C420" s="124" t="s">
        <v>540</v>
      </c>
      <c r="D420" s="123">
        <v>-3</v>
      </c>
      <c r="E420" s="124"/>
      <c r="F420" s="124"/>
      <c r="G420" s="124"/>
      <c r="H420" s="124"/>
      <c r="I420" s="116">
        <v>-3</v>
      </c>
      <c r="J420" s="124" t="s">
        <v>399</v>
      </c>
      <c r="K420" s="119" t="s">
        <v>399</v>
      </c>
      <c r="L420" s="116">
        <v>-3</v>
      </c>
      <c r="M420" s="117"/>
      <c r="N420" s="131" t="s">
        <v>539</v>
      </c>
      <c r="O420" s="124" t="s">
        <v>540</v>
      </c>
      <c r="P420" s="124" t="s">
        <v>399</v>
      </c>
      <c r="Q420" s="124" t="s">
        <v>399</v>
      </c>
      <c r="R420" s="124" t="s">
        <v>399</v>
      </c>
      <c r="S420" s="124" t="s">
        <v>399</v>
      </c>
      <c r="T420" s="124" t="s">
        <v>399</v>
      </c>
      <c r="U420" s="119" t="s">
        <v>399</v>
      </c>
      <c r="V420" s="119" t="s">
        <v>399</v>
      </c>
      <c r="W420" s="119" t="s">
        <v>399</v>
      </c>
      <c r="X420" s="119"/>
      <c r="Y420" s="28">
        <v>3</v>
      </c>
      <c r="Z420" s="124"/>
      <c r="AA420" s="124"/>
      <c r="AB420" s="124"/>
      <c r="AC420" s="124"/>
      <c r="AD420" s="124"/>
      <c r="AE420" s="124"/>
      <c r="AF420" s="124"/>
      <c r="AG420" s="124"/>
    </row>
    <row r="421" spans="1:33" s="159" customFormat="1" ht="14" outlineLevel="1">
      <c r="A421" s="117"/>
      <c r="B421" s="131" t="s">
        <v>541</v>
      </c>
      <c r="C421" s="161" t="s">
        <v>542</v>
      </c>
      <c r="D421" s="161"/>
      <c r="E421" s="145">
        <v>-2</v>
      </c>
      <c r="F421" s="161"/>
      <c r="G421" s="161"/>
      <c r="H421" s="161"/>
      <c r="I421" s="116">
        <v>-2</v>
      </c>
      <c r="J421" s="161" t="s">
        <v>399</v>
      </c>
      <c r="K421" s="144" t="s">
        <v>399</v>
      </c>
      <c r="L421" s="116">
        <v>-2</v>
      </c>
      <c r="M421" s="117"/>
      <c r="N421" s="131" t="s">
        <v>541</v>
      </c>
      <c r="O421" s="161" t="s">
        <v>542</v>
      </c>
      <c r="P421" s="161" t="s">
        <v>399</v>
      </c>
      <c r="Q421" s="161" t="s">
        <v>399</v>
      </c>
      <c r="R421" s="161" t="s">
        <v>399</v>
      </c>
      <c r="S421" s="161" t="s">
        <v>399</v>
      </c>
      <c r="T421" s="161" t="s">
        <v>399</v>
      </c>
      <c r="U421" s="144" t="s">
        <v>399</v>
      </c>
      <c r="V421" s="144" t="s">
        <v>399</v>
      </c>
      <c r="W421" s="144" t="s">
        <v>399</v>
      </c>
      <c r="X421" s="144"/>
      <c r="Y421" s="28">
        <v>2</v>
      </c>
      <c r="Z421" s="161"/>
      <c r="AA421" s="161"/>
      <c r="AB421" s="161"/>
      <c r="AC421" s="161"/>
      <c r="AD421" s="161"/>
      <c r="AE421" s="161"/>
      <c r="AF421" s="161"/>
      <c r="AG421" s="161"/>
    </row>
    <row r="422" spans="1:33" s="142" customFormat="1" ht="14">
      <c r="A422" s="117"/>
      <c r="B422" s="128" t="s">
        <v>508</v>
      </c>
      <c r="C422" s="144" t="s">
        <v>509</v>
      </c>
      <c r="D422" s="144">
        <v>14</v>
      </c>
      <c r="E422" s="144">
        <v>0</v>
      </c>
      <c r="F422" s="144">
        <v>3</v>
      </c>
      <c r="G422" s="144">
        <v>0</v>
      </c>
      <c r="H422" s="144">
        <v>0</v>
      </c>
      <c r="I422" s="116">
        <v>17</v>
      </c>
      <c r="J422" s="144"/>
      <c r="K422" s="144"/>
      <c r="L422" s="116">
        <v>17</v>
      </c>
      <c r="M422" s="117"/>
      <c r="N422" s="128" t="s">
        <v>508</v>
      </c>
      <c r="O422" s="144" t="s">
        <v>509</v>
      </c>
      <c r="P422" s="144"/>
      <c r="Q422" s="144"/>
      <c r="R422" s="144"/>
      <c r="S422" s="144"/>
      <c r="T422" s="144"/>
      <c r="U422" s="146"/>
      <c r="V422" s="144"/>
      <c r="W422" s="144"/>
      <c r="X422" s="144"/>
      <c r="Y422" s="28">
        <v>-17</v>
      </c>
      <c r="Z422" s="144"/>
      <c r="AA422" s="144"/>
      <c r="AB422" s="144"/>
      <c r="AC422" s="144"/>
      <c r="AD422" s="144"/>
      <c r="AE422" s="144"/>
      <c r="AF422" s="144"/>
      <c r="AG422" s="144"/>
    </row>
    <row r="423" spans="1:33" s="159" customFormat="1" ht="14" outlineLevel="1">
      <c r="A423" s="117"/>
      <c r="B423" s="131" t="s">
        <v>367</v>
      </c>
      <c r="C423" s="161" t="s">
        <v>543</v>
      </c>
      <c r="D423" s="145">
        <v>10</v>
      </c>
      <c r="E423" s="145">
        <v>0</v>
      </c>
      <c r="F423" s="145">
        <v>1</v>
      </c>
      <c r="G423" s="145">
        <v>0</v>
      </c>
      <c r="H423" s="145">
        <v>0</v>
      </c>
      <c r="I423" s="116">
        <v>11</v>
      </c>
      <c r="J423" s="161" t="s">
        <v>399</v>
      </c>
      <c r="K423" s="144" t="s">
        <v>399</v>
      </c>
      <c r="L423" s="116">
        <v>11</v>
      </c>
      <c r="M423" s="117"/>
      <c r="N423" s="131" t="s">
        <v>367</v>
      </c>
      <c r="O423" s="161" t="s">
        <v>543</v>
      </c>
      <c r="P423" s="161" t="s">
        <v>399</v>
      </c>
      <c r="Q423" s="161" t="s">
        <v>399</v>
      </c>
      <c r="R423" s="161" t="s">
        <v>399</v>
      </c>
      <c r="S423" s="161" t="s">
        <v>399</v>
      </c>
      <c r="T423" s="161" t="s">
        <v>399</v>
      </c>
      <c r="U423" s="144" t="s">
        <v>399</v>
      </c>
      <c r="V423" s="144" t="s">
        <v>399</v>
      </c>
      <c r="W423" s="144" t="s">
        <v>399</v>
      </c>
      <c r="X423" s="144"/>
      <c r="Y423" s="28">
        <v>-11</v>
      </c>
      <c r="Z423" s="161"/>
      <c r="AA423" s="161"/>
      <c r="AB423" s="161"/>
      <c r="AC423" s="161"/>
      <c r="AD423" s="161"/>
      <c r="AE423" s="161"/>
      <c r="AF423" s="161"/>
      <c r="AG423" s="161"/>
    </row>
    <row r="424" spans="1:33" s="159" customFormat="1" ht="14" outlineLevel="1">
      <c r="A424" s="117"/>
      <c r="B424" s="131" t="s">
        <v>385</v>
      </c>
      <c r="C424" s="161" t="s">
        <v>544</v>
      </c>
      <c r="D424" s="161">
        <v>4</v>
      </c>
      <c r="E424" s="161"/>
      <c r="F424" s="161">
        <v>2</v>
      </c>
      <c r="G424" s="161"/>
      <c r="H424" s="161"/>
      <c r="I424" s="116">
        <v>6</v>
      </c>
      <c r="J424" s="161" t="s">
        <v>399</v>
      </c>
      <c r="K424" s="144" t="s">
        <v>399</v>
      </c>
      <c r="L424" s="116">
        <v>6</v>
      </c>
      <c r="M424" s="117"/>
      <c r="N424" s="131" t="s">
        <v>385</v>
      </c>
      <c r="O424" s="161" t="s">
        <v>544</v>
      </c>
      <c r="P424" s="161" t="s">
        <v>399</v>
      </c>
      <c r="Q424" s="161" t="s">
        <v>399</v>
      </c>
      <c r="R424" s="161" t="s">
        <v>399</v>
      </c>
      <c r="S424" s="161" t="s">
        <v>399</v>
      </c>
      <c r="T424" s="161" t="s">
        <v>399</v>
      </c>
      <c r="U424" s="144" t="s">
        <v>399</v>
      </c>
      <c r="V424" s="144" t="s">
        <v>399</v>
      </c>
      <c r="W424" s="144" t="s">
        <v>399</v>
      </c>
      <c r="X424" s="144"/>
      <c r="Y424" s="28">
        <v>-6</v>
      </c>
      <c r="Z424" s="161"/>
      <c r="AA424" s="161"/>
      <c r="AB424" s="161"/>
      <c r="AC424" s="161"/>
      <c r="AD424" s="161"/>
      <c r="AE424" s="161"/>
      <c r="AF424" s="161"/>
      <c r="AG424" s="161"/>
    </row>
    <row r="425" spans="1:33" s="159" customFormat="1" ht="14" outlineLevel="1">
      <c r="A425" s="117"/>
      <c r="B425" s="131" t="s">
        <v>512</v>
      </c>
      <c r="C425" s="161" t="s">
        <v>545</v>
      </c>
      <c r="D425" s="161">
        <v>0</v>
      </c>
      <c r="E425" s="161"/>
      <c r="F425" s="161"/>
      <c r="G425" s="161"/>
      <c r="H425" s="161"/>
      <c r="I425" s="116">
        <v>0</v>
      </c>
      <c r="J425" s="161"/>
      <c r="K425" s="144"/>
      <c r="L425" s="116">
        <v>0</v>
      </c>
      <c r="M425" s="117"/>
      <c r="N425" s="131" t="s">
        <v>512</v>
      </c>
      <c r="O425" s="161" t="s">
        <v>545</v>
      </c>
      <c r="P425" s="161"/>
      <c r="Q425" s="161"/>
      <c r="R425" s="161"/>
      <c r="S425" s="161"/>
      <c r="T425" s="161"/>
      <c r="U425" s="144"/>
      <c r="V425" s="144"/>
      <c r="W425" s="144"/>
      <c r="X425" s="144"/>
      <c r="Y425" s="28">
        <v>0</v>
      </c>
      <c r="Z425" s="161"/>
      <c r="AA425" s="161"/>
      <c r="AB425" s="161"/>
      <c r="AC425" s="161"/>
      <c r="AD425" s="161"/>
      <c r="AE425" s="161"/>
      <c r="AF425" s="161"/>
      <c r="AG425" s="161"/>
    </row>
    <row r="426" spans="1:33" s="120" customFormat="1" ht="14">
      <c r="A426" s="117"/>
      <c r="B426" s="128" t="s">
        <v>524</v>
      </c>
      <c r="C426" s="119" t="s">
        <v>534</v>
      </c>
      <c r="D426" s="144">
        <v>2</v>
      </c>
      <c r="E426" s="144">
        <v>1</v>
      </c>
      <c r="F426" s="144">
        <v>0</v>
      </c>
      <c r="G426" s="144">
        <v>0</v>
      </c>
      <c r="H426" s="144">
        <v>0</v>
      </c>
      <c r="I426" s="116">
        <v>3</v>
      </c>
      <c r="J426" s="144"/>
      <c r="K426" s="144"/>
      <c r="L426" s="116">
        <v>3</v>
      </c>
      <c r="M426" s="117"/>
      <c r="N426" s="128" t="s">
        <v>524</v>
      </c>
      <c r="O426" s="119" t="s">
        <v>534</v>
      </c>
      <c r="P426" s="144">
        <v>0</v>
      </c>
      <c r="Q426" s="144">
        <v>0</v>
      </c>
      <c r="R426" s="144">
        <v>2</v>
      </c>
      <c r="S426" s="144">
        <v>1</v>
      </c>
      <c r="T426" s="144">
        <v>0</v>
      </c>
      <c r="U426" s="116">
        <v>3</v>
      </c>
      <c r="V426" s="144"/>
      <c r="W426" s="144"/>
      <c r="X426" s="144">
        <v>3</v>
      </c>
      <c r="Y426" s="28">
        <v>0</v>
      </c>
      <c r="Z426" s="119"/>
      <c r="AA426" s="119"/>
      <c r="AB426" s="119"/>
      <c r="AC426" s="119"/>
      <c r="AD426" s="119"/>
      <c r="AE426" s="119"/>
      <c r="AF426" s="119"/>
      <c r="AG426" s="119"/>
    </row>
    <row r="427" spans="1:33" s="125" customFormat="1" ht="14" outlineLevel="1">
      <c r="A427" s="117"/>
      <c r="B427" s="131" t="s">
        <v>546</v>
      </c>
      <c r="C427" s="124" t="s">
        <v>547</v>
      </c>
      <c r="D427" s="124"/>
      <c r="E427" s="123"/>
      <c r="F427" s="124"/>
      <c r="G427" s="124"/>
      <c r="H427" s="124"/>
      <c r="I427" s="116">
        <v>0</v>
      </c>
      <c r="J427" s="124"/>
      <c r="K427" s="119"/>
      <c r="L427" s="116">
        <v>0</v>
      </c>
      <c r="M427" s="117"/>
      <c r="N427" s="131" t="s">
        <v>546</v>
      </c>
      <c r="O427" s="124" t="s">
        <v>547</v>
      </c>
      <c r="P427" s="124"/>
      <c r="Q427" s="124"/>
      <c r="R427" s="124"/>
      <c r="S427" s="124"/>
      <c r="T427" s="124"/>
      <c r="U427" s="116"/>
      <c r="V427" s="119"/>
      <c r="W427" s="119"/>
      <c r="X427" s="119"/>
      <c r="Y427" s="28">
        <v>0</v>
      </c>
      <c r="Z427" s="124"/>
      <c r="AA427" s="124"/>
      <c r="AB427" s="124"/>
      <c r="AC427" s="124"/>
      <c r="AD427" s="124"/>
      <c r="AE427" s="124"/>
      <c r="AF427" s="124"/>
      <c r="AG427" s="124"/>
    </row>
    <row r="428" spans="1:33" s="125" customFormat="1" ht="14" outlineLevel="1">
      <c r="A428" s="117"/>
      <c r="B428" s="131" t="s">
        <v>548</v>
      </c>
      <c r="C428" s="124" t="s">
        <v>549</v>
      </c>
      <c r="D428" s="124"/>
      <c r="E428" s="124"/>
      <c r="F428" s="124"/>
      <c r="G428" s="124"/>
      <c r="H428" s="124"/>
      <c r="I428" s="116">
        <v>0</v>
      </c>
      <c r="J428" s="124"/>
      <c r="K428" s="119"/>
      <c r="L428" s="116">
        <v>0</v>
      </c>
      <c r="M428" s="117"/>
      <c r="N428" s="131" t="s">
        <v>548</v>
      </c>
      <c r="O428" s="124" t="s">
        <v>549</v>
      </c>
      <c r="P428" s="124"/>
      <c r="Q428" s="124"/>
      <c r="R428" s="124"/>
      <c r="S428" s="124"/>
      <c r="T428" s="124"/>
      <c r="U428" s="116"/>
      <c r="V428" s="119"/>
      <c r="W428" s="119"/>
      <c r="X428" s="119"/>
      <c r="Y428" s="28">
        <v>0</v>
      </c>
      <c r="Z428" s="124"/>
      <c r="AA428" s="124"/>
      <c r="AB428" s="124"/>
      <c r="AC428" s="124"/>
      <c r="AD428" s="124"/>
      <c r="AE428" s="124"/>
      <c r="AF428" s="124"/>
      <c r="AG428" s="124"/>
    </row>
    <row r="429" spans="1:33" s="125" customFormat="1" ht="14" outlineLevel="1">
      <c r="A429" s="117"/>
      <c r="B429" s="131" t="s">
        <v>550</v>
      </c>
      <c r="C429" s="124" t="s">
        <v>551</v>
      </c>
      <c r="D429" s="124"/>
      <c r="E429" s="123"/>
      <c r="F429" s="123"/>
      <c r="G429" s="124"/>
      <c r="H429" s="124"/>
      <c r="I429" s="116">
        <v>0</v>
      </c>
      <c r="J429" s="124"/>
      <c r="K429" s="119"/>
      <c r="L429" s="116">
        <v>0</v>
      </c>
      <c r="M429" s="117"/>
      <c r="N429" s="131" t="s">
        <v>550</v>
      </c>
      <c r="O429" s="124" t="s">
        <v>551</v>
      </c>
      <c r="P429" s="124"/>
      <c r="Q429" s="124"/>
      <c r="R429" s="124"/>
      <c r="S429" s="124"/>
      <c r="T429" s="124"/>
      <c r="U429" s="116"/>
      <c r="V429" s="119"/>
      <c r="W429" s="119"/>
      <c r="X429" s="119"/>
      <c r="Y429" s="28">
        <v>0</v>
      </c>
      <c r="Z429" s="124"/>
      <c r="AA429" s="124"/>
      <c r="AB429" s="124"/>
      <c r="AC429" s="124"/>
      <c r="AD429" s="124"/>
      <c r="AE429" s="124"/>
      <c r="AF429" s="124"/>
      <c r="AG429" s="124"/>
    </row>
    <row r="430" spans="1:33" s="125" customFormat="1" ht="14" outlineLevel="1">
      <c r="A430" s="117"/>
      <c r="B430" s="131" t="s">
        <v>552</v>
      </c>
      <c r="C430" s="124" t="s">
        <v>553</v>
      </c>
      <c r="D430" s="124"/>
      <c r="E430" s="123"/>
      <c r="F430" s="124"/>
      <c r="G430" s="124"/>
      <c r="H430" s="124"/>
      <c r="I430" s="116">
        <v>0</v>
      </c>
      <c r="J430" s="124"/>
      <c r="K430" s="119"/>
      <c r="L430" s="116">
        <v>0</v>
      </c>
      <c r="M430" s="117"/>
      <c r="N430" s="131" t="s">
        <v>552</v>
      </c>
      <c r="O430" s="124" t="s">
        <v>553</v>
      </c>
      <c r="P430" s="123"/>
      <c r="Q430" s="124"/>
      <c r="R430" s="123"/>
      <c r="S430" s="124"/>
      <c r="T430" s="124"/>
      <c r="U430" s="116">
        <v>0</v>
      </c>
      <c r="V430" s="119"/>
      <c r="W430" s="119"/>
      <c r="X430" s="119">
        <v>0</v>
      </c>
      <c r="Y430" s="28">
        <v>0</v>
      </c>
      <c r="Z430" s="124"/>
      <c r="AA430" s="124"/>
      <c r="AB430" s="124"/>
      <c r="AC430" s="124"/>
      <c r="AD430" s="124"/>
      <c r="AE430" s="124"/>
      <c r="AF430" s="124"/>
      <c r="AG430" s="124"/>
    </row>
    <row r="431" spans="1:33" s="125" customFormat="1" ht="14" outlineLevel="1">
      <c r="A431" s="117"/>
      <c r="B431" s="131" t="s">
        <v>554</v>
      </c>
      <c r="C431" s="124" t="s">
        <v>555</v>
      </c>
      <c r="D431" s="123">
        <v>2</v>
      </c>
      <c r="E431" s="124"/>
      <c r="F431" s="123"/>
      <c r="G431" s="124"/>
      <c r="H431" s="124"/>
      <c r="I431" s="116">
        <v>2</v>
      </c>
      <c r="J431" s="124"/>
      <c r="K431" s="119"/>
      <c r="L431" s="116">
        <v>2</v>
      </c>
      <c r="M431" s="117"/>
      <c r="N431" s="131" t="s">
        <v>554</v>
      </c>
      <c r="O431" s="124" t="s">
        <v>555</v>
      </c>
      <c r="P431" s="124"/>
      <c r="Q431" s="124"/>
      <c r="R431" s="124">
        <v>2</v>
      </c>
      <c r="S431" s="124"/>
      <c r="T431" s="124"/>
      <c r="U431" s="116">
        <v>2</v>
      </c>
      <c r="V431" s="119"/>
      <c r="W431" s="119"/>
      <c r="X431" s="119">
        <v>2</v>
      </c>
      <c r="Y431" s="28">
        <v>0</v>
      </c>
      <c r="Z431" s="124"/>
      <c r="AA431" s="124"/>
      <c r="AB431" s="124"/>
      <c r="AC431" s="124"/>
      <c r="AD431" s="124"/>
      <c r="AE431" s="124"/>
      <c r="AF431" s="124"/>
      <c r="AG431" s="124"/>
    </row>
    <row r="432" spans="1:33" s="125" customFormat="1" ht="14" outlineLevel="1">
      <c r="A432" s="117"/>
      <c r="B432" s="131" t="s">
        <v>556</v>
      </c>
      <c r="C432" s="124" t="s">
        <v>557</v>
      </c>
      <c r="D432" s="124"/>
      <c r="E432" s="124">
        <v>1</v>
      </c>
      <c r="F432" s="124"/>
      <c r="G432" s="123"/>
      <c r="H432" s="124"/>
      <c r="I432" s="116">
        <v>1</v>
      </c>
      <c r="J432" s="124"/>
      <c r="K432" s="119"/>
      <c r="L432" s="116">
        <v>1</v>
      </c>
      <c r="M432" s="117"/>
      <c r="N432" s="131" t="s">
        <v>556</v>
      </c>
      <c r="O432" s="124" t="s">
        <v>557</v>
      </c>
      <c r="P432" s="124"/>
      <c r="Q432" s="123"/>
      <c r="R432" s="124"/>
      <c r="S432" s="124">
        <v>1</v>
      </c>
      <c r="T432" s="124"/>
      <c r="U432" s="116">
        <v>1</v>
      </c>
      <c r="V432" s="119"/>
      <c r="W432" s="119"/>
      <c r="X432" s="119">
        <v>1</v>
      </c>
      <c r="Y432" s="28">
        <v>0</v>
      </c>
      <c r="Z432" s="124"/>
      <c r="AA432" s="124"/>
      <c r="AB432" s="124"/>
      <c r="AC432" s="124"/>
      <c r="AD432" s="124"/>
      <c r="AE432" s="124"/>
      <c r="AF432" s="124"/>
      <c r="AG432" s="124"/>
    </row>
    <row r="433" spans="1:45" s="125" customFormat="1" ht="14" outlineLevel="1">
      <c r="A433" s="117"/>
      <c r="B433" s="131" t="s">
        <v>558</v>
      </c>
      <c r="C433" s="124" t="s">
        <v>559</v>
      </c>
      <c r="D433" s="124"/>
      <c r="E433" s="124"/>
      <c r="F433" s="124"/>
      <c r="G433" s="123"/>
      <c r="H433" s="124"/>
      <c r="I433" s="116">
        <v>0</v>
      </c>
      <c r="J433" s="124"/>
      <c r="K433" s="119"/>
      <c r="L433" s="116">
        <v>0</v>
      </c>
      <c r="M433" s="117"/>
      <c r="N433" s="131" t="s">
        <v>558</v>
      </c>
      <c r="O433" s="124" t="s">
        <v>559</v>
      </c>
      <c r="P433" s="124"/>
      <c r="Q433" s="123"/>
      <c r="R433" s="124"/>
      <c r="S433" s="124"/>
      <c r="T433" s="124"/>
      <c r="U433" s="116"/>
      <c r="V433" s="119"/>
      <c r="W433" s="119"/>
      <c r="X433" s="119"/>
      <c r="Y433" s="28">
        <v>0</v>
      </c>
      <c r="Z433" s="124"/>
      <c r="AA433" s="124"/>
      <c r="AB433" s="124"/>
      <c r="AC433" s="124"/>
      <c r="AD433" s="124"/>
      <c r="AE433" s="124"/>
      <c r="AF433" s="124"/>
      <c r="AG433" s="124"/>
    </row>
    <row r="434" spans="1:45" s="125" customFormat="1" ht="15" thickBot="1">
      <c r="A434" s="117"/>
      <c r="B434" s="131" t="s">
        <v>560</v>
      </c>
      <c r="C434" s="181" t="s">
        <v>561</v>
      </c>
      <c r="D434" s="181"/>
      <c r="E434" s="181"/>
      <c r="F434" s="181"/>
      <c r="G434" s="181"/>
      <c r="H434" s="181"/>
      <c r="I434" s="116">
        <v>0</v>
      </c>
      <c r="J434" s="181"/>
      <c r="K434" s="154"/>
      <c r="L434" s="116">
        <v>0</v>
      </c>
      <c r="M434" s="117"/>
      <c r="N434" s="131" t="s">
        <v>560</v>
      </c>
      <c r="O434" s="124" t="s">
        <v>561</v>
      </c>
      <c r="P434" s="181"/>
      <c r="Q434" s="181"/>
      <c r="R434" s="181"/>
      <c r="S434" s="181"/>
      <c r="T434" s="181"/>
      <c r="U434" s="116"/>
      <c r="V434" s="154"/>
      <c r="W434" s="154"/>
      <c r="X434" s="154"/>
      <c r="Y434" s="28">
        <v>0</v>
      </c>
      <c r="Z434" s="124"/>
      <c r="AA434" s="124"/>
      <c r="AB434" s="124"/>
      <c r="AC434" s="124"/>
      <c r="AD434" s="124"/>
      <c r="AE434" s="124"/>
      <c r="AF434" s="124"/>
      <c r="AG434" s="124"/>
    </row>
    <row r="435" spans="1:45" s="151" customFormat="1" ht="15" thickTop="1" thickBot="1">
      <c r="A435" s="117"/>
      <c r="B435" s="182"/>
      <c r="C435" s="183"/>
      <c r="D435" s="184"/>
      <c r="E435" s="184"/>
      <c r="F435" s="184"/>
      <c r="G435" s="184"/>
      <c r="H435" s="184"/>
      <c r="I435" s="184"/>
      <c r="J435" s="184"/>
      <c r="K435" s="184"/>
      <c r="L435" s="184"/>
      <c r="M435" s="117"/>
      <c r="N435" s="182" t="s">
        <v>562</v>
      </c>
      <c r="O435" s="183" t="s">
        <v>563</v>
      </c>
      <c r="P435" s="185">
        <v>14</v>
      </c>
      <c r="Q435" s="185">
        <v>-1</v>
      </c>
      <c r="R435" s="185">
        <v>-2</v>
      </c>
      <c r="S435" s="185">
        <v>-1</v>
      </c>
      <c r="T435" s="185">
        <v>0</v>
      </c>
      <c r="U435" s="185">
        <v>10</v>
      </c>
      <c r="V435" s="184"/>
      <c r="W435" s="184"/>
      <c r="X435" s="184"/>
      <c r="Y435" s="44">
        <v>0</v>
      </c>
      <c r="Z435" s="154"/>
      <c r="AA435" s="154"/>
      <c r="AB435" s="154"/>
      <c r="AC435" s="154"/>
      <c r="AD435" s="154"/>
      <c r="AE435" s="154"/>
      <c r="AF435" s="154"/>
      <c r="AG435" s="154"/>
    </row>
    <row r="436" spans="1:45" s="125" customFormat="1" ht="14" thickTop="1">
      <c r="A436" s="117"/>
      <c r="B436" s="159"/>
      <c r="C436" s="186"/>
      <c r="D436" s="161"/>
      <c r="E436" s="161"/>
      <c r="F436" s="161"/>
      <c r="G436" s="161"/>
      <c r="H436" s="161"/>
      <c r="I436" s="161"/>
      <c r="J436" s="161"/>
      <c r="K436" s="161"/>
      <c r="L436" s="161"/>
      <c r="M436" s="117"/>
      <c r="N436" s="159"/>
      <c r="O436" s="186"/>
      <c r="P436" s="145"/>
      <c r="Q436" s="145"/>
      <c r="R436" s="145"/>
      <c r="S436" s="145"/>
      <c r="T436" s="145"/>
      <c r="U436" s="145"/>
      <c r="V436" s="161"/>
      <c r="W436" s="161"/>
      <c r="X436" s="161"/>
      <c r="Y436" s="7"/>
      <c r="Z436" s="124"/>
      <c r="AA436" s="124"/>
      <c r="AB436" s="124"/>
      <c r="AC436" s="124"/>
      <c r="AD436" s="124"/>
      <c r="AE436" s="124"/>
      <c r="AF436" s="124"/>
      <c r="AG436" s="124"/>
    </row>
    <row r="437" spans="1:45" s="125" customFormat="1">
      <c r="A437" s="117"/>
      <c r="B437" s="159"/>
      <c r="C437" s="187" t="s">
        <v>564</v>
      </c>
      <c r="D437" s="161"/>
      <c r="E437" s="161"/>
      <c r="F437" s="161"/>
      <c r="G437" s="161"/>
      <c r="H437" s="161"/>
      <c r="I437" s="161"/>
      <c r="J437" s="161"/>
      <c r="K437" s="161"/>
      <c r="L437" s="161"/>
      <c r="M437" s="188"/>
      <c r="N437" s="159"/>
      <c r="O437" s="187" t="s">
        <v>564</v>
      </c>
      <c r="P437" s="145"/>
      <c r="Q437" s="145"/>
      <c r="R437" s="145"/>
      <c r="S437" s="145"/>
      <c r="T437" s="145"/>
      <c r="U437" s="145"/>
      <c r="V437" s="161"/>
      <c r="W437" s="161"/>
      <c r="X437" s="161"/>
      <c r="Y437" s="7"/>
      <c r="Z437" s="124"/>
      <c r="AA437" s="124"/>
      <c r="AB437" s="124"/>
      <c r="AC437" s="124"/>
      <c r="AD437" s="124"/>
      <c r="AE437" s="124"/>
      <c r="AF437" s="124"/>
      <c r="AG437" s="124"/>
    </row>
    <row r="438" spans="1:45" s="7" customFormat="1" ht="15" thickBot="1">
      <c r="A438" s="189"/>
      <c r="B438" s="2"/>
      <c r="C438" s="8" t="s">
        <v>274</v>
      </c>
      <c r="D438" s="2"/>
      <c r="E438" s="2"/>
      <c r="F438" s="2"/>
      <c r="G438" s="2"/>
      <c r="H438" s="2"/>
      <c r="I438" s="4"/>
      <c r="J438" s="4"/>
      <c r="K438" s="4"/>
      <c r="L438" s="4"/>
      <c r="M438" s="189"/>
      <c r="N438" s="2"/>
      <c r="O438" s="9"/>
      <c r="Q438" s="2"/>
      <c r="R438" s="2"/>
      <c r="S438" s="2"/>
      <c r="T438" s="291" t="s">
        <v>275</v>
      </c>
      <c r="U438" s="291"/>
      <c r="V438" s="291"/>
      <c r="W438" s="291"/>
      <c r="X438" s="291"/>
      <c r="Y438" s="190"/>
    </row>
    <row r="439" spans="1:45" s="17" customFormat="1" ht="14" thickTop="1">
      <c r="A439" s="191"/>
      <c r="B439" s="11"/>
      <c r="C439" s="12"/>
      <c r="D439" s="13" t="s">
        <v>3</v>
      </c>
      <c r="E439" s="13" t="s">
        <v>4</v>
      </c>
      <c r="F439" s="13" t="s">
        <v>5</v>
      </c>
      <c r="G439" s="13" t="s">
        <v>6</v>
      </c>
      <c r="H439" s="13" t="s">
        <v>7</v>
      </c>
      <c r="I439" s="14" t="s">
        <v>8</v>
      </c>
      <c r="J439" s="13" t="s">
        <v>9</v>
      </c>
      <c r="K439" s="14"/>
      <c r="L439" s="14"/>
      <c r="M439" s="191"/>
      <c r="N439" s="11"/>
      <c r="O439" s="12"/>
      <c r="P439" s="13" t="s">
        <v>3</v>
      </c>
      <c r="Q439" s="13" t="s">
        <v>4</v>
      </c>
      <c r="R439" s="13" t="s">
        <v>5</v>
      </c>
      <c r="S439" s="13" t="s">
        <v>6</v>
      </c>
      <c r="T439" s="13" t="s">
        <v>7</v>
      </c>
      <c r="U439" s="14" t="s">
        <v>8</v>
      </c>
      <c r="V439" s="13" t="s">
        <v>9</v>
      </c>
      <c r="W439" s="15"/>
      <c r="X439" s="15"/>
      <c r="Y439" s="16"/>
    </row>
    <row r="440" spans="1:45" s="167" customFormat="1" ht="80" customHeight="1" thickBot="1">
      <c r="A440" s="192"/>
      <c r="C440" s="168" t="s">
        <v>501</v>
      </c>
      <c r="D440" s="169" t="s">
        <v>12</v>
      </c>
      <c r="E440" s="169" t="s">
        <v>13</v>
      </c>
      <c r="F440" s="170" t="s">
        <v>14</v>
      </c>
      <c r="G440" s="170" t="s">
        <v>15</v>
      </c>
      <c r="H440" s="170" t="s">
        <v>16</v>
      </c>
      <c r="I440" s="171" t="s">
        <v>17</v>
      </c>
      <c r="J440" s="169" t="s">
        <v>502</v>
      </c>
      <c r="K440" s="172" t="s">
        <v>503</v>
      </c>
      <c r="L440" s="21" t="s">
        <v>20</v>
      </c>
      <c r="M440" s="192"/>
      <c r="O440" s="168" t="s">
        <v>501</v>
      </c>
      <c r="P440" s="169" t="s">
        <v>12</v>
      </c>
      <c r="Q440" s="169" t="s">
        <v>13</v>
      </c>
      <c r="R440" s="170" t="s">
        <v>14</v>
      </c>
      <c r="S440" s="170" t="s">
        <v>15</v>
      </c>
      <c r="T440" s="170" t="s">
        <v>16</v>
      </c>
      <c r="U440" s="171" t="s">
        <v>17</v>
      </c>
      <c r="V440" s="170" t="s">
        <v>502</v>
      </c>
      <c r="W440" s="172" t="s">
        <v>503</v>
      </c>
      <c r="X440" s="21" t="s">
        <v>20</v>
      </c>
      <c r="Y440" s="60"/>
    </row>
    <row r="441" spans="1:45" s="120" customFormat="1" ht="12" customHeight="1">
      <c r="A441" s="287" t="s">
        <v>565</v>
      </c>
      <c r="B441" s="128" t="s">
        <v>566</v>
      </c>
      <c r="C441" s="119" t="s">
        <v>567</v>
      </c>
      <c r="D441" s="116">
        <v>144</v>
      </c>
      <c r="E441" s="116">
        <v>4</v>
      </c>
      <c r="F441" s="116">
        <v>44</v>
      </c>
      <c r="G441" s="116">
        <v>80</v>
      </c>
      <c r="H441" s="116">
        <v>8</v>
      </c>
      <c r="I441" s="116">
        <v>280</v>
      </c>
      <c r="J441" s="119"/>
      <c r="K441" s="119"/>
      <c r="L441" s="116">
        <v>280</v>
      </c>
      <c r="M441" s="287" t="s">
        <v>565</v>
      </c>
      <c r="N441" s="128" t="s">
        <v>566</v>
      </c>
      <c r="O441" s="119" t="s">
        <v>567</v>
      </c>
      <c r="P441" s="119"/>
      <c r="Q441" s="119"/>
      <c r="R441" s="119"/>
      <c r="S441" s="119"/>
      <c r="T441" s="119"/>
      <c r="U441" s="119"/>
      <c r="V441" s="119"/>
      <c r="W441" s="119"/>
      <c r="X441" s="119"/>
      <c r="Y441" s="28">
        <v>-280</v>
      </c>
      <c r="Z441" s="119"/>
      <c r="AA441" s="119"/>
      <c r="AB441" s="119"/>
      <c r="AC441" s="119"/>
      <c r="AD441" s="119"/>
      <c r="AE441" s="119"/>
      <c r="AF441" s="119"/>
      <c r="AG441" s="119"/>
      <c r="AH441" s="119"/>
      <c r="AI441" s="119"/>
      <c r="AJ441" s="119"/>
      <c r="AK441" s="119"/>
      <c r="AL441" s="119"/>
      <c r="AM441" s="119"/>
      <c r="AN441" s="119"/>
      <c r="AO441" s="119"/>
      <c r="AP441" s="119"/>
      <c r="AQ441" s="193"/>
      <c r="AR441" s="193"/>
      <c r="AS441" s="193"/>
    </row>
    <row r="442" spans="1:45" s="120" customFormat="1" ht="12" customHeight="1" outlineLevel="1">
      <c r="A442" s="288"/>
      <c r="B442" s="128" t="s">
        <v>506</v>
      </c>
      <c r="C442" s="119" t="s">
        <v>568</v>
      </c>
      <c r="D442" s="116">
        <v>63</v>
      </c>
      <c r="E442" s="116">
        <v>2</v>
      </c>
      <c r="F442" s="116">
        <v>21</v>
      </c>
      <c r="G442" s="116">
        <v>35</v>
      </c>
      <c r="H442" s="116">
        <v>5</v>
      </c>
      <c r="I442" s="116">
        <v>126</v>
      </c>
      <c r="J442" s="119"/>
      <c r="K442" s="119"/>
      <c r="L442" s="116">
        <v>126</v>
      </c>
      <c r="M442" s="288"/>
      <c r="N442" s="128" t="s">
        <v>506</v>
      </c>
      <c r="O442" s="119" t="s">
        <v>568</v>
      </c>
      <c r="P442" s="119"/>
      <c r="Q442" s="119"/>
      <c r="R442" s="119"/>
      <c r="S442" s="119"/>
      <c r="T442" s="119"/>
      <c r="U442" s="119"/>
      <c r="V442" s="119"/>
      <c r="W442" s="119"/>
      <c r="X442" s="119"/>
      <c r="Y442" s="28">
        <v>-126</v>
      </c>
      <c r="Z442" s="119"/>
      <c r="AA442" s="119"/>
      <c r="AB442" s="119"/>
      <c r="AC442" s="119"/>
      <c r="AD442" s="119"/>
      <c r="AE442" s="119"/>
      <c r="AF442" s="119"/>
      <c r="AG442" s="119"/>
      <c r="AH442" s="119"/>
      <c r="AI442" s="119"/>
      <c r="AJ442" s="119"/>
      <c r="AK442" s="119"/>
      <c r="AL442" s="119"/>
      <c r="AM442" s="119"/>
      <c r="AN442" s="119"/>
      <c r="AO442" s="119"/>
      <c r="AP442" s="119"/>
      <c r="AQ442" s="193"/>
      <c r="AR442" s="193"/>
      <c r="AS442" s="193"/>
    </row>
    <row r="443" spans="1:45" s="125" customFormat="1" ht="12" customHeight="1" outlineLevel="2">
      <c r="A443" s="288"/>
      <c r="B443" s="131" t="s">
        <v>294</v>
      </c>
      <c r="C443" s="124" t="s">
        <v>569</v>
      </c>
      <c r="D443" s="123" t="s">
        <v>570</v>
      </c>
      <c r="E443" s="123" t="s">
        <v>164</v>
      </c>
      <c r="F443" s="123" t="s">
        <v>571</v>
      </c>
      <c r="G443" s="123" t="s">
        <v>572</v>
      </c>
      <c r="H443" s="123" t="s">
        <v>433</v>
      </c>
      <c r="I443" s="116">
        <v>111</v>
      </c>
      <c r="J443" s="124"/>
      <c r="K443" s="124"/>
      <c r="L443" s="116">
        <v>111</v>
      </c>
      <c r="M443" s="288"/>
      <c r="N443" s="131" t="s">
        <v>294</v>
      </c>
      <c r="O443" s="124" t="s">
        <v>569</v>
      </c>
      <c r="P443" s="124"/>
      <c r="Q443" s="124"/>
      <c r="R443" s="124"/>
      <c r="S443" s="124"/>
      <c r="T443" s="124"/>
      <c r="U443" s="119"/>
      <c r="V443" s="124"/>
      <c r="W443" s="124"/>
      <c r="X443" s="119"/>
      <c r="Y443" s="28">
        <v>-111</v>
      </c>
      <c r="Z443" s="124"/>
      <c r="AA443" s="124"/>
      <c r="AB443" s="124"/>
      <c r="AC443" s="124"/>
      <c r="AD443" s="124"/>
      <c r="AE443" s="124"/>
      <c r="AF443" s="124"/>
      <c r="AG443" s="124"/>
      <c r="AH443" s="124"/>
      <c r="AI443" s="124"/>
      <c r="AJ443" s="124"/>
      <c r="AK443" s="124"/>
      <c r="AL443" s="124"/>
      <c r="AM443" s="124"/>
      <c r="AN443" s="124"/>
      <c r="AO443" s="124"/>
      <c r="AP443" s="124"/>
      <c r="AQ443" s="194"/>
      <c r="AR443" s="194"/>
      <c r="AS443" s="194"/>
    </row>
    <row r="444" spans="1:45" s="125" customFormat="1" ht="12" customHeight="1" outlineLevel="2">
      <c r="A444" s="288"/>
      <c r="B444" s="131" t="s">
        <v>539</v>
      </c>
      <c r="C444" s="124" t="s">
        <v>573</v>
      </c>
      <c r="D444" s="123" t="s">
        <v>162</v>
      </c>
      <c r="E444" s="124"/>
      <c r="F444" s="123" t="s">
        <v>159</v>
      </c>
      <c r="G444" s="123" t="s">
        <v>164</v>
      </c>
      <c r="H444" s="124"/>
      <c r="I444" s="116">
        <v>7</v>
      </c>
      <c r="J444" s="124"/>
      <c r="K444" s="124"/>
      <c r="L444" s="116">
        <v>7</v>
      </c>
      <c r="M444" s="288"/>
      <c r="N444" s="131" t="s">
        <v>539</v>
      </c>
      <c r="O444" s="124" t="s">
        <v>573</v>
      </c>
      <c r="P444" s="124"/>
      <c r="Q444" s="124"/>
      <c r="R444" s="124"/>
      <c r="S444" s="124"/>
      <c r="T444" s="124"/>
      <c r="U444" s="119"/>
      <c r="V444" s="124"/>
      <c r="W444" s="124"/>
      <c r="X444" s="119"/>
      <c r="Y444" s="28">
        <v>-7</v>
      </c>
      <c r="Z444" s="124"/>
      <c r="AA444" s="124"/>
      <c r="AB444" s="124"/>
      <c r="AC444" s="124"/>
      <c r="AD444" s="124"/>
      <c r="AE444" s="124"/>
      <c r="AF444" s="124"/>
      <c r="AG444" s="124"/>
      <c r="AH444" s="124"/>
      <c r="AI444" s="124"/>
      <c r="AJ444" s="124"/>
      <c r="AK444" s="124"/>
      <c r="AL444" s="124"/>
      <c r="AM444" s="124"/>
      <c r="AN444" s="124"/>
      <c r="AO444" s="124"/>
      <c r="AP444" s="124"/>
      <c r="AQ444" s="194"/>
      <c r="AR444" s="194"/>
      <c r="AS444" s="194"/>
    </row>
    <row r="445" spans="1:45" s="125" customFormat="1" ht="12" customHeight="1" outlineLevel="2">
      <c r="A445" s="288"/>
      <c r="B445" s="131" t="s">
        <v>541</v>
      </c>
      <c r="C445" s="124" t="s">
        <v>574</v>
      </c>
      <c r="D445" s="123" t="s">
        <v>159</v>
      </c>
      <c r="E445" s="124"/>
      <c r="F445" s="123">
        <v>2</v>
      </c>
      <c r="G445" s="123" t="s">
        <v>433</v>
      </c>
      <c r="H445" s="124"/>
      <c r="I445" s="116">
        <v>8</v>
      </c>
      <c r="J445" s="124"/>
      <c r="K445" s="124"/>
      <c r="L445" s="116">
        <v>8</v>
      </c>
      <c r="M445" s="288"/>
      <c r="N445" s="131" t="s">
        <v>541</v>
      </c>
      <c r="O445" s="124" t="s">
        <v>574</v>
      </c>
      <c r="P445" s="124"/>
      <c r="Q445" s="124"/>
      <c r="R445" s="124"/>
      <c r="S445" s="124"/>
      <c r="T445" s="124"/>
      <c r="U445" s="119"/>
      <c r="V445" s="124"/>
      <c r="W445" s="124"/>
      <c r="X445" s="119"/>
      <c r="Y445" s="28">
        <v>-8</v>
      </c>
      <c r="Z445" s="124"/>
      <c r="AA445" s="124"/>
      <c r="AB445" s="124"/>
      <c r="AC445" s="124"/>
      <c r="AD445" s="124"/>
      <c r="AE445" s="124"/>
      <c r="AF445" s="124"/>
      <c r="AG445" s="124"/>
      <c r="AH445" s="124"/>
      <c r="AI445" s="124"/>
      <c r="AJ445" s="124"/>
      <c r="AK445" s="124"/>
      <c r="AL445" s="124"/>
      <c r="AM445" s="124"/>
      <c r="AN445" s="124"/>
      <c r="AO445" s="124"/>
      <c r="AP445" s="124"/>
      <c r="AQ445" s="194"/>
      <c r="AR445" s="194"/>
      <c r="AS445" s="194"/>
    </row>
    <row r="446" spans="1:45" s="120" customFormat="1" ht="12" customHeight="1" outlineLevel="1">
      <c r="A446" s="288"/>
      <c r="B446" s="128" t="s">
        <v>508</v>
      </c>
      <c r="C446" s="119" t="s">
        <v>575</v>
      </c>
      <c r="D446" s="116">
        <v>81</v>
      </c>
      <c r="E446" s="116">
        <v>2</v>
      </c>
      <c r="F446" s="116">
        <v>23</v>
      </c>
      <c r="G446" s="116">
        <v>45</v>
      </c>
      <c r="H446" s="116">
        <v>3</v>
      </c>
      <c r="I446" s="116">
        <v>154</v>
      </c>
      <c r="J446" s="119"/>
      <c r="K446" s="119"/>
      <c r="L446" s="116">
        <v>154</v>
      </c>
      <c r="M446" s="288"/>
      <c r="N446" s="128" t="s">
        <v>508</v>
      </c>
      <c r="O446" s="119" t="s">
        <v>575</v>
      </c>
      <c r="P446" s="119"/>
      <c r="Q446" s="119"/>
      <c r="R446" s="119"/>
      <c r="S446" s="119"/>
      <c r="T446" s="119"/>
      <c r="U446" s="119"/>
      <c r="V446" s="119"/>
      <c r="W446" s="119"/>
      <c r="X446" s="119"/>
      <c r="Y446" s="28">
        <v>-154</v>
      </c>
      <c r="Z446" s="119"/>
      <c r="AA446" s="119"/>
      <c r="AB446" s="119"/>
      <c r="AC446" s="119"/>
      <c r="AD446" s="119"/>
      <c r="AE446" s="119"/>
      <c r="AF446" s="119"/>
      <c r="AG446" s="119"/>
      <c r="AH446" s="119"/>
      <c r="AI446" s="119"/>
      <c r="AJ446" s="119"/>
      <c r="AK446" s="119"/>
      <c r="AL446" s="119"/>
      <c r="AM446" s="119"/>
      <c r="AN446" s="119"/>
      <c r="AO446" s="119"/>
      <c r="AP446" s="119"/>
      <c r="AQ446" s="193"/>
      <c r="AR446" s="193"/>
      <c r="AS446" s="193"/>
    </row>
    <row r="447" spans="1:45" s="125" customFormat="1" ht="12" customHeight="1" outlineLevel="2">
      <c r="A447" s="288"/>
      <c r="B447" s="131" t="s">
        <v>367</v>
      </c>
      <c r="C447" s="161" t="s">
        <v>576</v>
      </c>
      <c r="D447" s="123" t="s">
        <v>577</v>
      </c>
      <c r="E447" s="123">
        <v>1</v>
      </c>
      <c r="F447" s="123" t="s">
        <v>404</v>
      </c>
      <c r="G447" s="123" t="s">
        <v>578</v>
      </c>
      <c r="H447" s="123" t="s">
        <v>163</v>
      </c>
      <c r="I447" s="116">
        <v>152</v>
      </c>
      <c r="J447" s="124"/>
      <c r="K447" s="124"/>
      <c r="L447" s="116">
        <v>152</v>
      </c>
      <c r="M447" s="288"/>
      <c r="N447" s="131" t="s">
        <v>367</v>
      </c>
      <c r="O447" s="124" t="s">
        <v>576</v>
      </c>
      <c r="P447" s="124"/>
      <c r="Q447" s="124"/>
      <c r="R447" s="124"/>
      <c r="S447" s="124"/>
      <c r="T447" s="124"/>
      <c r="U447" s="119"/>
      <c r="V447" s="124"/>
      <c r="W447" s="124"/>
      <c r="X447" s="119"/>
      <c r="Y447" s="28">
        <v>-152</v>
      </c>
      <c r="Z447" s="124"/>
      <c r="AA447" s="124"/>
      <c r="AB447" s="124"/>
      <c r="AC447" s="124"/>
      <c r="AD447" s="124"/>
      <c r="AE447" s="124"/>
      <c r="AF447" s="124"/>
      <c r="AG447" s="124"/>
      <c r="AH447" s="124"/>
      <c r="AI447" s="124"/>
      <c r="AJ447" s="124"/>
      <c r="AK447" s="124"/>
      <c r="AL447" s="124"/>
      <c r="AM447" s="124"/>
      <c r="AN447" s="124"/>
      <c r="AO447" s="124"/>
      <c r="AP447" s="124"/>
      <c r="AQ447" s="194"/>
      <c r="AR447" s="194"/>
      <c r="AS447" s="194"/>
    </row>
    <row r="448" spans="1:45" s="125" customFormat="1" ht="12" customHeight="1" outlineLevel="2">
      <c r="A448" s="288"/>
      <c r="B448" s="131" t="s">
        <v>385</v>
      </c>
      <c r="C448" s="161" t="s">
        <v>579</v>
      </c>
      <c r="D448" s="123" t="s">
        <v>159</v>
      </c>
      <c r="E448" s="124">
        <v>1</v>
      </c>
      <c r="F448" s="124"/>
      <c r="G448" s="124"/>
      <c r="H448" s="124"/>
      <c r="I448" s="116">
        <v>2</v>
      </c>
      <c r="J448" s="124"/>
      <c r="K448" s="124"/>
      <c r="L448" s="116">
        <v>2</v>
      </c>
      <c r="M448" s="288"/>
      <c r="N448" s="131" t="s">
        <v>385</v>
      </c>
      <c r="O448" s="124" t="s">
        <v>579</v>
      </c>
      <c r="P448" s="124"/>
      <c r="Q448" s="124"/>
      <c r="R448" s="124"/>
      <c r="S448" s="124"/>
      <c r="T448" s="124"/>
      <c r="U448" s="119"/>
      <c r="V448" s="124"/>
      <c r="W448" s="124"/>
      <c r="X448" s="119"/>
      <c r="Y448" s="28">
        <v>-2</v>
      </c>
      <c r="Z448" s="124"/>
      <c r="AA448" s="124"/>
      <c r="AB448" s="124"/>
      <c r="AC448" s="124"/>
      <c r="AD448" s="124"/>
      <c r="AE448" s="124"/>
      <c r="AF448" s="124"/>
      <c r="AG448" s="124"/>
      <c r="AH448" s="124"/>
      <c r="AI448" s="124"/>
      <c r="AJ448" s="124"/>
      <c r="AK448" s="124"/>
      <c r="AL448" s="124"/>
      <c r="AM448" s="124"/>
      <c r="AN448" s="124"/>
      <c r="AO448" s="124"/>
      <c r="AP448" s="124"/>
      <c r="AQ448" s="194"/>
      <c r="AR448" s="194"/>
      <c r="AS448" s="194"/>
    </row>
    <row r="449" spans="1:45" s="125" customFormat="1" ht="12" customHeight="1" outlineLevel="2">
      <c r="A449" s="288"/>
      <c r="B449" s="131" t="s">
        <v>512</v>
      </c>
      <c r="C449" s="161" t="s">
        <v>580</v>
      </c>
      <c r="D449" s="123"/>
      <c r="E449" s="124"/>
      <c r="F449" s="124"/>
      <c r="G449" s="124"/>
      <c r="H449" s="124"/>
      <c r="I449" s="116"/>
      <c r="J449" s="124"/>
      <c r="K449" s="124"/>
      <c r="L449" s="116"/>
      <c r="M449" s="288"/>
      <c r="N449" s="131" t="s">
        <v>512</v>
      </c>
      <c r="O449" s="124" t="s">
        <v>580</v>
      </c>
      <c r="P449" s="124"/>
      <c r="Q449" s="124"/>
      <c r="R449" s="124"/>
      <c r="S449" s="124"/>
      <c r="T449" s="124"/>
      <c r="U449" s="119"/>
      <c r="V449" s="124"/>
      <c r="W449" s="124"/>
      <c r="X449" s="119"/>
      <c r="Y449" s="28">
        <v>0</v>
      </c>
      <c r="Z449" s="124"/>
      <c r="AA449" s="124"/>
      <c r="AB449" s="124"/>
      <c r="AC449" s="124"/>
      <c r="AD449" s="124"/>
      <c r="AE449" s="124"/>
      <c r="AF449" s="124"/>
      <c r="AG449" s="124"/>
      <c r="AH449" s="124"/>
      <c r="AI449" s="124"/>
      <c r="AJ449" s="124"/>
      <c r="AK449" s="124"/>
      <c r="AL449" s="124"/>
      <c r="AM449" s="124"/>
      <c r="AN449" s="124"/>
      <c r="AO449" s="124"/>
      <c r="AP449" s="124"/>
      <c r="AQ449" s="194"/>
      <c r="AR449" s="194"/>
      <c r="AS449" s="194"/>
    </row>
    <row r="450" spans="1:45" s="120" customFormat="1" ht="12" customHeight="1">
      <c r="A450" s="288"/>
      <c r="B450" s="128" t="s">
        <v>524</v>
      </c>
      <c r="C450" s="119" t="s">
        <v>581</v>
      </c>
      <c r="D450" s="116">
        <v>8</v>
      </c>
      <c r="E450" s="116">
        <v>57</v>
      </c>
      <c r="F450" s="116">
        <v>1</v>
      </c>
      <c r="G450" s="116">
        <v>16</v>
      </c>
      <c r="H450" s="116">
        <v>2</v>
      </c>
      <c r="I450" s="116">
        <v>84</v>
      </c>
      <c r="J450" s="116" t="s">
        <v>157</v>
      </c>
      <c r="K450" s="119"/>
      <c r="L450" s="116">
        <v>91</v>
      </c>
      <c r="M450" s="288"/>
      <c r="N450" s="128" t="s">
        <v>524</v>
      </c>
      <c r="O450" s="119" t="s">
        <v>581</v>
      </c>
      <c r="P450" s="116">
        <v>18</v>
      </c>
      <c r="Q450" s="116">
        <v>51</v>
      </c>
      <c r="R450" s="116">
        <v>7</v>
      </c>
      <c r="S450" s="116">
        <v>0</v>
      </c>
      <c r="T450" s="116">
        <v>0</v>
      </c>
      <c r="U450" s="116">
        <v>76</v>
      </c>
      <c r="V450" s="116">
        <v>15</v>
      </c>
      <c r="W450" s="119"/>
      <c r="X450" s="116">
        <v>91</v>
      </c>
      <c r="Y450" s="28">
        <v>0</v>
      </c>
      <c r="Z450" s="119"/>
      <c r="AA450" s="119"/>
      <c r="AB450" s="119"/>
      <c r="AC450" s="119"/>
      <c r="AD450" s="119"/>
      <c r="AE450" s="119"/>
      <c r="AF450" s="119"/>
      <c r="AG450" s="119"/>
      <c r="AH450" s="119"/>
      <c r="AI450" s="119"/>
      <c r="AJ450" s="119"/>
      <c r="AK450" s="119"/>
      <c r="AL450" s="119"/>
      <c r="AM450" s="119"/>
      <c r="AN450" s="119"/>
      <c r="AO450" s="119"/>
      <c r="AP450" s="119"/>
      <c r="AQ450" s="193"/>
      <c r="AR450" s="193"/>
      <c r="AS450" s="193"/>
    </row>
    <row r="451" spans="1:45" s="125" customFormat="1" ht="12" customHeight="1" outlineLevel="1">
      <c r="A451" s="288"/>
      <c r="B451" s="131" t="s">
        <v>546</v>
      </c>
      <c r="C451" s="124" t="s">
        <v>582</v>
      </c>
      <c r="D451" s="124"/>
      <c r="E451" s="123" t="s">
        <v>247</v>
      </c>
      <c r="F451" s="123" t="s">
        <v>159</v>
      </c>
      <c r="G451" s="124"/>
      <c r="H451" s="124"/>
      <c r="I451" s="116">
        <v>12</v>
      </c>
      <c r="J451" s="124"/>
      <c r="K451" s="124"/>
      <c r="L451" s="116">
        <v>12</v>
      </c>
      <c r="M451" s="288"/>
      <c r="N451" s="131" t="s">
        <v>546</v>
      </c>
      <c r="O451" s="124" t="s">
        <v>582</v>
      </c>
      <c r="P451" s="124"/>
      <c r="Q451" s="124"/>
      <c r="R451" s="124"/>
      <c r="S451" s="124"/>
      <c r="T451" s="124"/>
      <c r="U451" s="116"/>
      <c r="V451" s="124">
        <v>12</v>
      </c>
      <c r="W451" s="124"/>
      <c r="X451" s="116">
        <v>12</v>
      </c>
      <c r="Y451" s="28">
        <v>0</v>
      </c>
      <c r="Z451" s="124"/>
      <c r="AA451" s="124"/>
      <c r="AB451" s="124"/>
      <c r="AC451" s="124"/>
      <c r="AD451" s="124"/>
      <c r="AE451" s="124"/>
      <c r="AF451" s="124"/>
      <c r="AG451" s="124"/>
      <c r="AH451" s="124"/>
      <c r="AI451" s="124"/>
      <c r="AJ451" s="124"/>
      <c r="AK451" s="124"/>
      <c r="AL451" s="124"/>
      <c r="AM451" s="124"/>
      <c r="AN451" s="124"/>
      <c r="AO451" s="124"/>
      <c r="AP451" s="124"/>
      <c r="AQ451" s="194"/>
      <c r="AR451" s="194"/>
      <c r="AS451" s="194"/>
    </row>
    <row r="452" spans="1:45" s="125" customFormat="1" ht="12" customHeight="1" outlineLevel="1">
      <c r="A452" s="288"/>
      <c r="B452" s="131" t="s">
        <v>548</v>
      </c>
      <c r="C452" s="124" t="s">
        <v>583</v>
      </c>
      <c r="D452" s="124"/>
      <c r="E452" s="124"/>
      <c r="F452" s="124"/>
      <c r="G452" s="124"/>
      <c r="H452" s="124"/>
      <c r="I452" s="116">
        <v>0</v>
      </c>
      <c r="J452" s="124"/>
      <c r="K452" s="124"/>
      <c r="L452" s="116">
        <v>0</v>
      </c>
      <c r="M452" s="288"/>
      <c r="N452" s="131" t="s">
        <v>548</v>
      </c>
      <c r="O452" s="124" t="s">
        <v>583</v>
      </c>
      <c r="P452" s="124"/>
      <c r="Q452" s="124"/>
      <c r="R452" s="124"/>
      <c r="S452" s="124"/>
      <c r="T452" s="124"/>
      <c r="U452" s="116"/>
      <c r="V452" s="124"/>
      <c r="W452" s="124"/>
      <c r="X452" s="116"/>
      <c r="Y452" s="28">
        <v>0</v>
      </c>
      <c r="Z452" s="124"/>
      <c r="AA452" s="124"/>
      <c r="AB452" s="124"/>
      <c r="AC452" s="124"/>
      <c r="AD452" s="124"/>
      <c r="AE452" s="124"/>
      <c r="AF452" s="124"/>
      <c r="AG452" s="124"/>
      <c r="AH452" s="124"/>
      <c r="AI452" s="124"/>
      <c r="AJ452" s="124"/>
      <c r="AK452" s="124"/>
      <c r="AL452" s="124"/>
      <c r="AM452" s="124"/>
      <c r="AN452" s="124"/>
      <c r="AO452" s="124"/>
      <c r="AP452" s="124"/>
      <c r="AQ452" s="194"/>
      <c r="AR452" s="194"/>
      <c r="AS452" s="194"/>
    </row>
    <row r="453" spans="1:45" s="125" customFormat="1" ht="12" customHeight="1" outlineLevel="1">
      <c r="A453" s="288"/>
      <c r="B453" s="131" t="s">
        <v>550</v>
      </c>
      <c r="C453" s="124" t="s">
        <v>584</v>
      </c>
      <c r="D453" s="123" t="s">
        <v>163</v>
      </c>
      <c r="E453" s="123" t="s">
        <v>585</v>
      </c>
      <c r="F453" s="124"/>
      <c r="G453" s="123" t="s">
        <v>443</v>
      </c>
      <c r="H453" s="123" t="s">
        <v>159</v>
      </c>
      <c r="I453" s="116">
        <v>40</v>
      </c>
      <c r="J453" s="123" t="s">
        <v>162</v>
      </c>
      <c r="K453" s="124"/>
      <c r="L453" s="116">
        <v>44</v>
      </c>
      <c r="M453" s="288"/>
      <c r="N453" s="131" t="s">
        <v>550</v>
      </c>
      <c r="O453" s="124" t="s">
        <v>584</v>
      </c>
      <c r="P453" s="123" t="s">
        <v>159</v>
      </c>
      <c r="Q453" s="123" t="s">
        <v>586</v>
      </c>
      <c r="R453" s="123" t="s">
        <v>157</v>
      </c>
      <c r="S453" s="124"/>
      <c r="T453" s="124"/>
      <c r="U453" s="116">
        <v>42</v>
      </c>
      <c r="V453" s="123" t="s">
        <v>164</v>
      </c>
      <c r="W453" s="124"/>
      <c r="X453" s="116">
        <v>44</v>
      </c>
      <c r="Y453" s="28">
        <v>0</v>
      </c>
      <c r="Z453" s="124"/>
      <c r="AA453" s="124"/>
      <c r="AB453" s="124"/>
      <c r="AC453" s="124"/>
      <c r="AD453" s="124"/>
      <c r="AE453" s="124"/>
      <c r="AF453" s="124"/>
      <c r="AG453" s="124"/>
      <c r="AH453" s="124"/>
      <c r="AI453" s="124"/>
      <c r="AJ453" s="124"/>
      <c r="AK453" s="124"/>
      <c r="AL453" s="124"/>
      <c r="AM453" s="124"/>
      <c r="AN453" s="124"/>
      <c r="AO453" s="124"/>
      <c r="AP453" s="124"/>
      <c r="AQ453" s="194"/>
      <c r="AR453" s="194"/>
      <c r="AS453" s="194"/>
    </row>
    <row r="454" spans="1:45" s="125" customFormat="1" ht="12" customHeight="1" outlineLevel="1">
      <c r="A454" s="288"/>
      <c r="B454" s="131" t="s">
        <v>552</v>
      </c>
      <c r="C454" s="124" t="s">
        <v>587</v>
      </c>
      <c r="D454" s="124"/>
      <c r="E454" s="124"/>
      <c r="F454" s="124"/>
      <c r="G454" s="124"/>
      <c r="H454" s="124"/>
      <c r="I454" s="116">
        <v>0</v>
      </c>
      <c r="J454" s="124"/>
      <c r="K454" s="124"/>
      <c r="L454" s="116">
        <v>0</v>
      </c>
      <c r="M454" s="288"/>
      <c r="N454" s="131" t="s">
        <v>552</v>
      </c>
      <c r="O454" s="124" t="s">
        <v>587</v>
      </c>
      <c r="P454" s="124"/>
      <c r="Q454" s="124"/>
      <c r="R454" s="124"/>
      <c r="S454" s="124"/>
      <c r="T454" s="124"/>
      <c r="U454" s="116"/>
      <c r="V454" s="124"/>
      <c r="W454" s="124"/>
      <c r="X454" s="116"/>
      <c r="Y454" s="28">
        <v>0</v>
      </c>
      <c r="Z454" s="124"/>
      <c r="AA454" s="124"/>
      <c r="AB454" s="124"/>
      <c r="AC454" s="124"/>
      <c r="AD454" s="124"/>
      <c r="AE454" s="124"/>
      <c r="AF454" s="124"/>
      <c r="AG454" s="124"/>
      <c r="AH454" s="124"/>
      <c r="AI454" s="124"/>
      <c r="AJ454" s="124"/>
      <c r="AK454" s="124"/>
      <c r="AL454" s="124"/>
      <c r="AM454" s="124"/>
      <c r="AN454" s="124"/>
      <c r="AO454" s="124"/>
      <c r="AP454" s="124"/>
      <c r="AQ454" s="194"/>
      <c r="AR454" s="194"/>
      <c r="AS454" s="194"/>
    </row>
    <row r="455" spans="1:45" s="125" customFormat="1" ht="12" customHeight="1" outlineLevel="1">
      <c r="A455" s="288"/>
      <c r="B455" s="131" t="s">
        <v>554</v>
      </c>
      <c r="C455" s="124" t="s">
        <v>588</v>
      </c>
      <c r="D455" s="123" t="s">
        <v>433</v>
      </c>
      <c r="E455" s="123" t="s">
        <v>589</v>
      </c>
      <c r="F455" s="124"/>
      <c r="G455" s="123" t="s">
        <v>407</v>
      </c>
      <c r="H455" s="123" t="s">
        <v>159</v>
      </c>
      <c r="I455" s="116">
        <v>32</v>
      </c>
      <c r="J455" s="123" t="s">
        <v>163</v>
      </c>
      <c r="K455" s="124"/>
      <c r="L455" s="116">
        <v>35</v>
      </c>
      <c r="M455" s="288"/>
      <c r="N455" s="131" t="s">
        <v>554</v>
      </c>
      <c r="O455" s="124" t="s">
        <v>588</v>
      </c>
      <c r="P455" s="123">
        <v>17</v>
      </c>
      <c r="Q455" s="123" t="s">
        <v>292</v>
      </c>
      <c r="R455" s="124"/>
      <c r="S455" s="124"/>
      <c r="T455" s="124"/>
      <c r="U455" s="116">
        <v>34</v>
      </c>
      <c r="V455" s="124">
        <v>1</v>
      </c>
      <c r="W455" s="124"/>
      <c r="X455" s="116">
        <v>35</v>
      </c>
      <c r="Y455" s="28">
        <v>0</v>
      </c>
      <c r="Z455" s="124"/>
      <c r="AA455" s="124"/>
      <c r="AB455" s="124"/>
      <c r="AC455" s="124"/>
      <c r="AD455" s="124"/>
      <c r="AE455" s="124"/>
      <c r="AF455" s="124"/>
      <c r="AG455" s="124"/>
      <c r="AH455" s="124"/>
      <c r="AI455" s="124"/>
      <c r="AJ455" s="124"/>
      <c r="AK455" s="124"/>
      <c r="AL455" s="124"/>
      <c r="AM455" s="124"/>
      <c r="AN455" s="124"/>
      <c r="AO455" s="124"/>
      <c r="AP455" s="124"/>
      <c r="AQ455" s="194"/>
      <c r="AR455" s="194"/>
      <c r="AS455" s="194"/>
    </row>
    <row r="456" spans="1:45" s="125" customFormat="1" ht="12" customHeight="1" outlineLevel="1">
      <c r="A456" s="288"/>
      <c r="B456" s="131" t="s">
        <v>556</v>
      </c>
      <c r="C456" s="124" t="s">
        <v>590</v>
      </c>
      <c r="D456" s="124"/>
      <c r="E456" s="124"/>
      <c r="F456" s="124"/>
      <c r="G456" s="124"/>
      <c r="H456" s="124"/>
      <c r="I456" s="116">
        <v>0</v>
      </c>
      <c r="J456" s="124"/>
      <c r="K456" s="124"/>
      <c r="L456" s="116">
        <v>0</v>
      </c>
      <c r="M456" s="288"/>
      <c r="N456" s="131" t="s">
        <v>556</v>
      </c>
      <c r="O456" s="124" t="s">
        <v>590</v>
      </c>
      <c r="P456" s="124"/>
      <c r="Q456" s="124"/>
      <c r="R456" s="124"/>
      <c r="S456" s="124"/>
      <c r="T456" s="124"/>
      <c r="U456" s="116"/>
      <c r="V456" s="124"/>
      <c r="W456" s="124"/>
      <c r="X456" s="116"/>
      <c r="Y456" s="28">
        <v>0</v>
      </c>
      <c r="Z456" s="124"/>
      <c r="AA456" s="124"/>
      <c r="AB456" s="124"/>
      <c r="AC456" s="124"/>
      <c r="AD456" s="124"/>
      <c r="AE456" s="124"/>
      <c r="AF456" s="124"/>
      <c r="AG456" s="124"/>
      <c r="AH456" s="124"/>
      <c r="AI456" s="124"/>
      <c r="AJ456" s="124"/>
      <c r="AK456" s="124"/>
      <c r="AL456" s="124"/>
      <c r="AM456" s="124"/>
      <c r="AN456" s="124"/>
      <c r="AO456" s="124"/>
      <c r="AP456" s="124"/>
      <c r="AQ456" s="194"/>
      <c r="AR456" s="194"/>
      <c r="AS456" s="194"/>
    </row>
    <row r="457" spans="1:45" s="125" customFormat="1" ht="12" customHeight="1" outlineLevel="1">
      <c r="A457" s="288"/>
      <c r="B457" s="131" t="s">
        <v>558</v>
      </c>
      <c r="C457" s="124" t="s">
        <v>591</v>
      </c>
      <c r="D457" s="124"/>
      <c r="E457" s="124"/>
      <c r="F457" s="124"/>
      <c r="G457" s="124"/>
      <c r="H457" s="124"/>
      <c r="I457" s="116">
        <v>0</v>
      </c>
      <c r="J457" s="124"/>
      <c r="K457" s="124"/>
      <c r="L457" s="116">
        <v>0</v>
      </c>
      <c r="M457" s="288"/>
      <c r="N457" s="131" t="s">
        <v>558</v>
      </c>
      <c r="O457" s="124" t="s">
        <v>591</v>
      </c>
      <c r="P457" s="124"/>
      <c r="Q457" s="124"/>
      <c r="R457" s="124"/>
      <c r="S457" s="124"/>
      <c r="T457" s="124"/>
      <c r="U457" s="116"/>
      <c r="V457" s="124"/>
      <c r="W457" s="124"/>
      <c r="X457" s="116"/>
      <c r="Y457" s="28">
        <v>0</v>
      </c>
      <c r="Z457" s="124"/>
      <c r="AA457" s="124"/>
      <c r="AB457" s="124"/>
      <c r="AC457" s="124"/>
      <c r="AD457" s="124"/>
      <c r="AE457" s="124"/>
      <c r="AF457" s="124"/>
      <c r="AG457" s="124"/>
      <c r="AH457" s="124"/>
      <c r="AI457" s="124"/>
      <c r="AJ457" s="124"/>
      <c r="AK457" s="124"/>
      <c r="AL457" s="124"/>
      <c r="AM457" s="124"/>
      <c r="AN457" s="124"/>
      <c r="AO457" s="124"/>
      <c r="AP457" s="124"/>
      <c r="AQ457" s="194"/>
      <c r="AR457" s="194"/>
      <c r="AS457" s="194"/>
    </row>
    <row r="458" spans="1:45" s="125" customFormat="1" ht="12" customHeight="1" outlineLevel="1" thickBot="1">
      <c r="A458" s="289"/>
      <c r="B458" s="131" t="s">
        <v>560</v>
      </c>
      <c r="C458" s="161" t="s">
        <v>592</v>
      </c>
      <c r="D458" s="124"/>
      <c r="E458" s="124"/>
      <c r="F458" s="124"/>
      <c r="G458" s="124"/>
      <c r="H458" s="124"/>
      <c r="I458" s="116">
        <v>0</v>
      </c>
      <c r="J458" s="124"/>
      <c r="K458" s="124"/>
      <c r="L458" s="116">
        <v>0</v>
      </c>
      <c r="M458" s="289"/>
      <c r="N458" s="131" t="s">
        <v>560</v>
      </c>
      <c r="O458" s="124" t="s">
        <v>592</v>
      </c>
      <c r="P458" s="124"/>
      <c r="Q458" s="124"/>
      <c r="R458" s="124"/>
      <c r="S458" s="124"/>
      <c r="T458" s="124"/>
      <c r="U458" s="116"/>
      <c r="V458" s="124"/>
      <c r="W458" s="124"/>
      <c r="X458" s="116"/>
      <c r="Y458" s="28">
        <v>0</v>
      </c>
      <c r="Z458" s="124"/>
      <c r="AA458" s="124"/>
      <c r="AB458" s="124"/>
      <c r="AC458" s="124"/>
      <c r="AD458" s="124"/>
      <c r="AE458" s="124"/>
      <c r="AF458" s="124"/>
      <c r="AG458" s="124"/>
      <c r="AH458" s="124"/>
      <c r="AI458" s="124"/>
      <c r="AJ458" s="124"/>
      <c r="AK458" s="124"/>
      <c r="AL458" s="124"/>
      <c r="AM458" s="124"/>
      <c r="AN458" s="124"/>
      <c r="AO458" s="124"/>
      <c r="AP458" s="124"/>
      <c r="AQ458" s="194"/>
      <c r="AR458" s="194"/>
      <c r="AS458" s="194"/>
    </row>
    <row r="459" spans="1:45" s="182" customFormat="1" ht="12" customHeight="1" thickTop="1" thickBot="1">
      <c r="A459" s="195"/>
      <c r="C459" s="183"/>
      <c r="D459" s="196" t="s">
        <v>399</v>
      </c>
      <c r="E459" s="196" t="s">
        <v>399</v>
      </c>
      <c r="F459" s="196" t="s">
        <v>399</v>
      </c>
      <c r="G459" s="196" t="s">
        <v>399</v>
      </c>
      <c r="H459" s="196" t="s">
        <v>399</v>
      </c>
      <c r="I459" s="196" t="s">
        <v>399</v>
      </c>
      <c r="J459" s="196" t="s">
        <v>399</v>
      </c>
      <c r="K459" s="184"/>
      <c r="L459" s="196"/>
      <c r="M459" s="195"/>
      <c r="N459" s="182" t="s">
        <v>593</v>
      </c>
      <c r="O459" s="183" t="s">
        <v>594</v>
      </c>
      <c r="P459" s="185">
        <v>134</v>
      </c>
      <c r="Q459" s="185">
        <v>10</v>
      </c>
      <c r="R459" s="185">
        <v>38</v>
      </c>
      <c r="S459" s="185">
        <v>96</v>
      </c>
      <c r="T459" s="185">
        <v>10</v>
      </c>
      <c r="U459" s="185">
        <v>288</v>
      </c>
      <c r="V459" s="185">
        <v>-8</v>
      </c>
      <c r="W459" s="184"/>
      <c r="X459" s="185">
        <v>280</v>
      </c>
      <c r="Y459" s="28">
        <v>280</v>
      </c>
      <c r="Z459" s="184"/>
      <c r="AA459" s="184"/>
      <c r="AB459" s="184"/>
      <c r="AC459" s="184"/>
      <c r="AD459" s="184"/>
      <c r="AE459" s="184"/>
      <c r="AF459" s="184"/>
      <c r="AG459" s="184"/>
      <c r="AH459" s="184"/>
      <c r="AI459" s="184"/>
      <c r="AJ459" s="184"/>
      <c r="AK459" s="184"/>
      <c r="AL459" s="184"/>
      <c r="AM459" s="184"/>
      <c r="AN459" s="184"/>
      <c r="AO459" s="184"/>
      <c r="AP459" s="184"/>
      <c r="AQ459" s="197"/>
      <c r="AR459" s="197"/>
      <c r="AS459" s="197"/>
    </row>
    <row r="460" spans="1:45" s="120" customFormat="1" ht="12" customHeight="1" thickTop="1">
      <c r="A460" s="292" t="s">
        <v>595</v>
      </c>
      <c r="B460" s="128" t="s">
        <v>566</v>
      </c>
      <c r="C460" s="119" t="s">
        <v>567</v>
      </c>
      <c r="D460" s="116">
        <v>101</v>
      </c>
      <c r="E460" s="116">
        <v>3</v>
      </c>
      <c r="F460" s="116">
        <v>32</v>
      </c>
      <c r="G460" s="116">
        <v>56</v>
      </c>
      <c r="H460" s="116">
        <v>6</v>
      </c>
      <c r="I460" s="116">
        <v>198</v>
      </c>
      <c r="J460" s="119"/>
      <c r="K460" s="119"/>
      <c r="L460" s="116">
        <v>198</v>
      </c>
      <c r="M460" s="292" t="s">
        <v>595</v>
      </c>
      <c r="N460" s="128" t="s">
        <v>566</v>
      </c>
      <c r="O460" s="119" t="s">
        <v>567</v>
      </c>
      <c r="P460" s="119"/>
      <c r="Q460" s="119"/>
      <c r="R460" s="119"/>
      <c r="S460" s="119"/>
      <c r="T460" s="119"/>
      <c r="U460" s="119"/>
      <c r="V460" s="119"/>
      <c r="W460" s="119"/>
      <c r="X460" s="119"/>
      <c r="Y460" s="28">
        <v>-198</v>
      </c>
      <c r="Z460" s="119"/>
      <c r="AA460" s="119"/>
      <c r="AB460" s="119"/>
      <c r="AC460" s="119"/>
      <c r="AD460" s="119"/>
      <c r="AE460" s="119"/>
      <c r="AF460" s="119"/>
      <c r="AG460" s="119"/>
      <c r="AH460" s="119"/>
      <c r="AI460" s="119"/>
      <c r="AJ460" s="119"/>
      <c r="AK460" s="119"/>
      <c r="AL460" s="119"/>
      <c r="AM460" s="119"/>
      <c r="AN460" s="119"/>
      <c r="AO460" s="119"/>
      <c r="AP460" s="119"/>
      <c r="AQ460" s="193"/>
      <c r="AR460" s="193"/>
      <c r="AS460" s="193"/>
    </row>
    <row r="461" spans="1:45" s="120" customFormat="1" ht="12" customHeight="1" outlineLevel="1">
      <c r="A461" s="293"/>
      <c r="B461" s="128" t="s">
        <v>506</v>
      </c>
      <c r="C461" s="119" t="s">
        <v>568</v>
      </c>
      <c r="D461" s="116">
        <v>60</v>
      </c>
      <c r="E461" s="116">
        <v>2</v>
      </c>
      <c r="F461" s="116">
        <v>20</v>
      </c>
      <c r="G461" s="116">
        <v>34</v>
      </c>
      <c r="H461" s="116">
        <v>5</v>
      </c>
      <c r="I461" s="116">
        <v>121</v>
      </c>
      <c r="J461" s="119"/>
      <c r="K461" s="119"/>
      <c r="L461" s="116">
        <v>121</v>
      </c>
      <c r="M461" s="293"/>
      <c r="N461" s="128" t="s">
        <v>506</v>
      </c>
      <c r="O461" s="119" t="s">
        <v>568</v>
      </c>
      <c r="P461" s="119"/>
      <c r="Q461" s="119"/>
      <c r="R461" s="119"/>
      <c r="S461" s="119"/>
      <c r="T461" s="119"/>
      <c r="U461" s="119"/>
      <c r="V461" s="119"/>
      <c r="W461" s="119"/>
      <c r="X461" s="119"/>
      <c r="Y461" s="28">
        <v>-121</v>
      </c>
      <c r="Z461" s="119"/>
      <c r="AA461" s="119"/>
      <c r="AB461" s="119"/>
      <c r="AC461" s="119"/>
      <c r="AD461" s="119"/>
      <c r="AE461" s="119"/>
      <c r="AF461" s="119"/>
      <c r="AG461" s="119"/>
      <c r="AH461" s="119"/>
      <c r="AI461" s="119"/>
      <c r="AJ461" s="119"/>
      <c r="AK461" s="119"/>
      <c r="AL461" s="119"/>
      <c r="AM461" s="119"/>
      <c r="AN461" s="119"/>
      <c r="AO461" s="119"/>
      <c r="AP461" s="119"/>
      <c r="AQ461" s="193"/>
      <c r="AR461" s="193"/>
      <c r="AS461" s="193"/>
    </row>
    <row r="462" spans="1:45" s="125" customFormat="1" ht="12" customHeight="1" outlineLevel="2">
      <c r="A462" s="293"/>
      <c r="B462" s="131" t="s">
        <v>294</v>
      </c>
      <c r="C462" s="124" t="s">
        <v>569</v>
      </c>
      <c r="D462" s="123" t="s">
        <v>570</v>
      </c>
      <c r="E462" s="123" t="s">
        <v>164</v>
      </c>
      <c r="F462" s="123" t="s">
        <v>571</v>
      </c>
      <c r="G462" s="123" t="s">
        <v>572</v>
      </c>
      <c r="H462" s="123" t="s">
        <v>433</v>
      </c>
      <c r="I462" s="116">
        <v>111</v>
      </c>
      <c r="J462" s="124"/>
      <c r="K462" s="124"/>
      <c r="L462" s="116">
        <v>111</v>
      </c>
      <c r="M462" s="293"/>
      <c r="N462" s="131" t="s">
        <v>294</v>
      </c>
      <c r="O462" s="124" t="s">
        <v>569</v>
      </c>
      <c r="P462" s="124"/>
      <c r="Q462" s="124"/>
      <c r="R462" s="124"/>
      <c r="S462" s="124"/>
      <c r="T462" s="124"/>
      <c r="U462" s="119"/>
      <c r="V462" s="124"/>
      <c r="W462" s="124"/>
      <c r="X462" s="119"/>
      <c r="Y462" s="28">
        <v>-111</v>
      </c>
      <c r="Z462" s="124"/>
      <c r="AA462" s="124"/>
      <c r="AB462" s="124"/>
      <c r="AC462" s="124"/>
      <c r="AD462" s="124"/>
      <c r="AE462" s="124"/>
      <c r="AF462" s="124"/>
      <c r="AG462" s="124"/>
      <c r="AH462" s="124"/>
      <c r="AI462" s="124"/>
      <c r="AJ462" s="124"/>
      <c r="AK462" s="124"/>
      <c r="AL462" s="124"/>
      <c r="AM462" s="124"/>
      <c r="AN462" s="124"/>
      <c r="AO462" s="124"/>
      <c r="AP462" s="124"/>
      <c r="AQ462" s="194"/>
      <c r="AR462" s="194"/>
      <c r="AS462" s="194"/>
    </row>
    <row r="463" spans="1:45" s="125" customFormat="1" ht="12" customHeight="1" outlineLevel="2">
      <c r="A463" s="293"/>
      <c r="B463" s="131" t="s">
        <v>539</v>
      </c>
      <c r="C463" s="124" t="s">
        <v>573</v>
      </c>
      <c r="D463" s="123">
        <v>1</v>
      </c>
      <c r="E463" s="124"/>
      <c r="F463" s="123" t="s">
        <v>159</v>
      </c>
      <c r="G463" s="123" t="s">
        <v>164</v>
      </c>
      <c r="H463" s="124"/>
      <c r="I463" s="116">
        <v>4</v>
      </c>
      <c r="J463" s="124"/>
      <c r="K463" s="124"/>
      <c r="L463" s="116">
        <v>4</v>
      </c>
      <c r="M463" s="293"/>
      <c r="N463" s="131" t="s">
        <v>539</v>
      </c>
      <c r="O463" s="124" t="s">
        <v>573</v>
      </c>
      <c r="P463" s="124"/>
      <c r="Q463" s="124"/>
      <c r="R463" s="124"/>
      <c r="S463" s="124"/>
      <c r="T463" s="124"/>
      <c r="U463" s="119"/>
      <c r="V463" s="124"/>
      <c r="W463" s="124"/>
      <c r="X463" s="119"/>
      <c r="Y463" s="28">
        <v>-4</v>
      </c>
      <c r="Z463" s="124"/>
      <c r="AA463" s="124"/>
      <c r="AB463" s="124"/>
      <c r="AC463" s="124"/>
      <c r="AD463" s="124"/>
      <c r="AE463" s="124"/>
      <c r="AF463" s="124"/>
      <c r="AG463" s="124"/>
      <c r="AH463" s="124"/>
      <c r="AI463" s="124"/>
      <c r="AJ463" s="124"/>
      <c r="AK463" s="124"/>
      <c r="AL463" s="124"/>
      <c r="AM463" s="124"/>
      <c r="AN463" s="124"/>
      <c r="AO463" s="124"/>
      <c r="AP463" s="124"/>
      <c r="AQ463" s="194"/>
      <c r="AR463" s="194"/>
      <c r="AS463" s="194"/>
    </row>
    <row r="464" spans="1:45" s="125" customFormat="1" ht="12" customHeight="1" outlineLevel="2">
      <c r="A464" s="293"/>
      <c r="B464" s="131" t="s">
        <v>541</v>
      </c>
      <c r="C464" s="124" t="s">
        <v>574</v>
      </c>
      <c r="D464" s="123">
        <v>1</v>
      </c>
      <c r="E464" s="124"/>
      <c r="F464" s="123" t="s">
        <v>159</v>
      </c>
      <c r="G464" s="123" t="s">
        <v>162</v>
      </c>
      <c r="H464" s="124"/>
      <c r="I464" s="116">
        <v>6</v>
      </c>
      <c r="J464" s="124"/>
      <c r="K464" s="124"/>
      <c r="L464" s="116">
        <v>6</v>
      </c>
      <c r="M464" s="293"/>
      <c r="N464" s="131" t="s">
        <v>541</v>
      </c>
      <c r="O464" s="124" t="s">
        <v>574</v>
      </c>
      <c r="P464" s="124"/>
      <c r="Q464" s="124"/>
      <c r="R464" s="124"/>
      <c r="S464" s="124"/>
      <c r="T464" s="124"/>
      <c r="U464" s="119"/>
      <c r="V464" s="124"/>
      <c r="W464" s="124"/>
      <c r="X464" s="119"/>
      <c r="Y464" s="28">
        <v>-6</v>
      </c>
      <c r="Z464" s="124"/>
      <c r="AA464" s="124"/>
      <c r="AB464" s="124"/>
      <c r="AC464" s="124"/>
      <c r="AD464" s="124"/>
      <c r="AE464" s="124"/>
      <c r="AF464" s="124"/>
      <c r="AG464" s="124"/>
      <c r="AH464" s="124"/>
      <c r="AI464" s="124"/>
      <c r="AJ464" s="124"/>
      <c r="AK464" s="124"/>
      <c r="AL464" s="124"/>
      <c r="AM464" s="124"/>
      <c r="AN464" s="124"/>
      <c r="AO464" s="124"/>
      <c r="AP464" s="124"/>
      <c r="AQ464" s="194"/>
      <c r="AR464" s="194"/>
      <c r="AS464" s="194"/>
    </row>
    <row r="465" spans="1:45" s="120" customFormat="1" ht="12" customHeight="1" outlineLevel="1">
      <c r="A465" s="293"/>
      <c r="B465" s="128" t="s">
        <v>508</v>
      </c>
      <c r="C465" s="119" t="s">
        <v>575</v>
      </c>
      <c r="D465" s="116">
        <v>41</v>
      </c>
      <c r="E465" s="116">
        <v>1</v>
      </c>
      <c r="F465" s="116">
        <v>12</v>
      </c>
      <c r="G465" s="116">
        <v>22</v>
      </c>
      <c r="H465" s="116">
        <v>1</v>
      </c>
      <c r="I465" s="116">
        <v>77</v>
      </c>
      <c r="J465" s="119"/>
      <c r="K465" s="119"/>
      <c r="L465" s="116">
        <v>77</v>
      </c>
      <c r="M465" s="293"/>
      <c r="N465" s="128" t="s">
        <v>508</v>
      </c>
      <c r="O465" s="119" t="s">
        <v>575</v>
      </c>
      <c r="P465" s="119"/>
      <c r="Q465" s="119"/>
      <c r="R465" s="119"/>
      <c r="S465" s="119"/>
      <c r="T465" s="119"/>
      <c r="U465" s="119"/>
      <c r="V465" s="119"/>
      <c r="W465" s="119"/>
      <c r="X465" s="119"/>
      <c r="Y465" s="28">
        <v>-77</v>
      </c>
      <c r="Z465" s="119"/>
      <c r="AA465" s="119"/>
      <c r="AB465" s="119"/>
      <c r="AC465" s="119"/>
      <c r="AD465" s="119"/>
      <c r="AE465" s="119"/>
      <c r="AF465" s="119"/>
      <c r="AG465" s="119"/>
      <c r="AH465" s="119"/>
      <c r="AI465" s="119"/>
      <c r="AJ465" s="119"/>
      <c r="AK465" s="119"/>
      <c r="AL465" s="119"/>
      <c r="AM465" s="119"/>
      <c r="AN465" s="119"/>
      <c r="AO465" s="119"/>
      <c r="AP465" s="119"/>
      <c r="AQ465" s="193"/>
      <c r="AR465" s="193"/>
      <c r="AS465" s="193"/>
    </row>
    <row r="466" spans="1:45" s="125" customFormat="1" ht="12" customHeight="1" outlineLevel="2">
      <c r="A466" s="293"/>
      <c r="B466" s="131" t="s">
        <v>367</v>
      </c>
      <c r="C466" s="161" t="s">
        <v>576</v>
      </c>
      <c r="D466" s="123" t="s">
        <v>596</v>
      </c>
      <c r="E466" s="123" t="s">
        <v>159</v>
      </c>
      <c r="F466" s="123" t="s">
        <v>597</v>
      </c>
      <c r="G466" s="123" t="s">
        <v>598</v>
      </c>
      <c r="H466" s="123">
        <v>1</v>
      </c>
      <c r="I466" s="116">
        <v>76</v>
      </c>
      <c r="J466" s="124"/>
      <c r="K466" s="124"/>
      <c r="L466" s="116">
        <v>76</v>
      </c>
      <c r="M466" s="293"/>
      <c r="N466" s="131" t="s">
        <v>367</v>
      </c>
      <c r="O466" s="124" t="s">
        <v>576</v>
      </c>
      <c r="P466" s="124"/>
      <c r="Q466" s="124"/>
      <c r="R466" s="124"/>
      <c r="S466" s="124"/>
      <c r="T466" s="124"/>
      <c r="U466" s="119"/>
      <c r="V466" s="124"/>
      <c r="W466" s="124"/>
      <c r="X466" s="119"/>
      <c r="Y466" s="28">
        <v>-76</v>
      </c>
      <c r="Z466" s="124"/>
      <c r="AA466" s="124"/>
      <c r="AB466" s="124"/>
      <c r="AC466" s="124"/>
      <c r="AD466" s="124"/>
      <c r="AE466" s="124"/>
      <c r="AF466" s="124"/>
      <c r="AG466" s="124"/>
      <c r="AH466" s="124"/>
      <c r="AI466" s="124"/>
      <c r="AJ466" s="124"/>
      <c r="AK466" s="124"/>
      <c r="AL466" s="124"/>
      <c r="AM466" s="124"/>
      <c r="AN466" s="124"/>
      <c r="AO466" s="124"/>
      <c r="AP466" s="124"/>
      <c r="AQ466" s="194"/>
      <c r="AR466" s="194"/>
      <c r="AS466" s="194"/>
    </row>
    <row r="467" spans="1:45" s="125" customFormat="1" ht="12" customHeight="1" outlineLevel="2">
      <c r="A467" s="293"/>
      <c r="B467" s="131" t="s">
        <v>385</v>
      </c>
      <c r="C467" s="161" t="s">
        <v>579</v>
      </c>
      <c r="D467" s="123">
        <v>1</v>
      </c>
      <c r="E467" s="124"/>
      <c r="F467" s="124"/>
      <c r="G467" s="124"/>
      <c r="H467" s="124"/>
      <c r="I467" s="116">
        <v>1</v>
      </c>
      <c r="J467" s="124"/>
      <c r="K467" s="124"/>
      <c r="L467" s="116">
        <v>1</v>
      </c>
      <c r="M467" s="293"/>
      <c r="N467" s="131" t="s">
        <v>385</v>
      </c>
      <c r="O467" s="124" t="s">
        <v>579</v>
      </c>
      <c r="P467" s="124"/>
      <c r="Q467" s="124"/>
      <c r="R467" s="124"/>
      <c r="S467" s="124"/>
      <c r="T467" s="124"/>
      <c r="U467" s="119"/>
      <c r="V467" s="124"/>
      <c r="W467" s="124"/>
      <c r="X467" s="119"/>
      <c r="Y467" s="28">
        <v>-1</v>
      </c>
      <c r="Z467" s="124"/>
      <c r="AA467" s="124"/>
      <c r="AB467" s="124"/>
      <c r="AC467" s="124"/>
      <c r="AD467" s="124"/>
      <c r="AE467" s="124"/>
      <c r="AF467" s="124"/>
      <c r="AG467" s="124"/>
      <c r="AH467" s="124"/>
      <c r="AI467" s="124"/>
      <c r="AJ467" s="124"/>
      <c r="AK467" s="124"/>
      <c r="AL467" s="124"/>
      <c r="AM467" s="124"/>
      <c r="AN467" s="124"/>
      <c r="AO467" s="124"/>
      <c r="AP467" s="124"/>
      <c r="AQ467" s="194"/>
      <c r="AR467" s="194"/>
      <c r="AS467" s="194"/>
    </row>
    <row r="468" spans="1:45" s="125" customFormat="1" ht="12" customHeight="1" outlineLevel="2">
      <c r="A468" s="293"/>
      <c r="B468" s="131" t="s">
        <v>512</v>
      </c>
      <c r="C468" s="161" t="s">
        <v>580</v>
      </c>
      <c r="D468" s="123"/>
      <c r="E468" s="124"/>
      <c r="F468" s="124"/>
      <c r="G468" s="124"/>
      <c r="H468" s="124"/>
      <c r="I468" s="116"/>
      <c r="J468" s="124"/>
      <c r="K468" s="124"/>
      <c r="L468" s="116"/>
      <c r="M468" s="293"/>
      <c r="N468" s="131" t="s">
        <v>512</v>
      </c>
      <c r="O468" s="124" t="s">
        <v>580</v>
      </c>
      <c r="P468" s="124"/>
      <c r="Q468" s="124"/>
      <c r="R468" s="124"/>
      <c r="S468" s="124"/>
      <c r="T468" s="124"/>
      <c r="U468" s="119"/>
      <c r="V468" s="124"/>
      <c r="W468" s="124"/>
      <c r="X468" s="119"/>
      <c r="Y468" s="28">
        <v>0</v>
      </c>
      <c r="Z468" s="124"/>
      <c r="AA468" s="124"/>
      <c r="AB468" s="124"/>
      <c r="AC468" s="124"/>
      <c r="AD468" s="124"/>
      <c r="AE468" s="124"/>
      <c r="AF468" s="124"/>
      <c r="AG468" s="124"/>
      <c r="AH468" s="124"/>
      <c r="AI468" s="124"/>
      <c r="AJ468" s="124"/>
      <c r="AK468" s="124"/>
      <c r="AL468" s="124"/>
      <c r="AM468" s="124"/>
      <c r="AN468" s="124"/>
      <c r="AO468" s="124"/>
      <c r="AP468" s="124"/>
      <c r="AQ468" s="194"/>
      <c r="AR468" s="194"/>
      <c r="AS468" s="194"/>
    </row>
    <row r="469" spans="1:45" s="120" customFormat="1" ht="12" customHeight="1">
      <c r="A469" s="293"/>
      <c r="B469" s="128" t="s">
        <v>524</v>
      </c>
      <c r="C469" s="119" t="s">
        <v>581</v>
      </c>
      <c r="D469" s="116">
        <v>18</v>
      </c>
      <c r="E469" s="116">
        <v>71</v>
      </c>
      <c r="F469" s="116">
        <v>8</v>
      </c>
      <c r="G469" s="116">
        <v>36</v>
      </c>
      <c r="H469" s="116">
        <v>3</v>
      </c>
      <c r="I469" s="116">
        <v>136</v>
      </c>
      <c r="J469" s="119">
        <v>12</v>
      </c>
      <c r="K469" s="119"/>
      <c r="L469" s="116">
        <v>148</v>
      </c>
      <c r="M469" s="293"/>
      <c r="N469" s="128" t="s">
        <v>524</v>
      </c>
      <c r="O469" s="119" t="s">
        <v>581</v>
      </c>
      <c r="P469" s="116">
        <v>37</v>
      </c>
      <c r="Q469" s="116">
        <v>68</v>
      </c>
      <c r="R469" s="116">
        <v>13</v>
      </c>
      <c r="S469" s="116">
        <v>5</v>
      </c>
      <c r="T469" s="116">
        <v>3</v>
      </c>
      <c r="U469" s="116">
        <v>126</v>
      </c>
      <c r="V469" s="116">
        <v>22</v>
      </c>
      <c r="W469" s="119"/>
      <c r="X469" s="116">
        <v>148</v>
      </c>
      <c r="Y469" s="28">
        <v>0</v>
      </c>
      <c r="Z469" s="119"/>
      <c r="AA469" s="119"/>
      <c r="AB469" s="119"/>
      <c r="AC469" s="119"/>
      <c r="AD469" s="119"/>
      <c r="AE469" s="119"/>
      <c r="AF469" s="119"/>
      <c r="AG469" s="119"/>
      <c r="AH469" s="119"/>
      <c r="AI469" s="119"/>
      <c r="AJ469" s="119"/>
      <c r="AK469" s="119"/>
      <c r="AL469" s="119"/>
      <c r="AM469" s="119"/>
      <c r="AN469" s="119"/>
      <c r="AO469" s="119"/>
      <c r="AP469" s="119"/>
      <c r="AQ469" s="193"/>
      <c r="AR469" s="193"/>
      <c r="AS469" s="193"/>
    </row>
    <row r="470" spans="1:45" s="125" customFormat="1" ht="12" customHeight="1" outlineLevel="1">
      <c r="A470" s="293"/>
      <c r="B470" s="131" t="s">
        <v>546</v>
      </c>
      <c r="C470" s="124" t="s">
        <v>582</v>
      </c>
      <c r="D470" s="124"/>
      <c r="E470" s="123" t="s">
        <v>599</v>
      </c>
      <c r="F470" s="123" t="s">
        <v>164</v>
      </c>
      <c r="G470" s="124"/>
      <c r="H470" s="124"/>
      <c r="I470" s="116">
        <v>16</v>
      </c>
      <c r="J470" s="124"/>
      <c r="K470" s="124"/>
      <c r="L470" s="116">
        <v>16</v>
      </c>
      <c r="M470" s="293"/>
      <c r="N470" s="131" t="s">
        <v>546</v>
      </c>
      <c r="O470" s="124" t="s">
        <v>582</v>
      </c>
      <c r="P470" s="124"/>
      <c r="Q470" s="124"/>
      <c r="R470" s="124"/>
      <c r="S470" s="124"/>
      <c r="T470" s="124"/>
      <c r="U470" s="116"/>
      <c r="V470" s="124">
        <v>16</v>
      </c>
      <c r="W470" s="124"/>
      <c r="X470" s="116">
        <v>16</v>
      </c>
      <c r="Y470" s="28">
        <v>0</v>
      </c>
      <c r="Z470" s="124"/>
      <c r="AA470" s="124"/>
      <c r="AB470" s="124"/>
      <c r="AC470" s="124"/>
      <c r="AD470" s="124"/>
      <c r="AE470" s="124"/>
      <c r="AF470" s="124"/>
      <c r="AG470" s="124"/>
      <c r="AH470" s="124"/>
      <c r="AI470" s="124"/>
      <c r="AJ470" s="124"/>
      <c r="AK470" s="124"/>
      <c r="AL470" s="124"/>
      <c r="AM470" s="124"/>
      <c r="AN470" s="124"/>
      <c r="AO470" s="124"/>
      <c r="AP470" s="124"/>
      <c r="AQ470" s="194"/>
      <c r="AR470" s="194"/>
      <c r="AS470" s="194"/>
    </row>
    <row r="471" spans="1:45" s="125" customFormat="1" ht="12" customHeight="1" outlineLevel="1">
      <c r="A471" s="293"/>
      <c r="B471" s="131" t="s">
        <v>548</v>
      </c>
      <c r="C471" s="124" t="s">
        <v>583</v>
      </c>
      <c r="D471" s="123" t="s">
        <v>600</v>
      </c>
      <c r="E471" s="124"/>
      <c r="F471" s="123" t="s">
        <v>163</v>
      </c>
      <c r="G471" s="123" t="s">
        <v>292</v>
      </c>
      <c r="H471" s="123" t="s">
        <v>164</v>
      </c>
      <c r="I471" s="116">
        <v>30</v>
      </c>
      <c r="J471" s="123" t="s">
        <v>164</v>
      </c>
      <c r="K471" s="124"/>
      <c r="L471" s="116">
        <v>32</v>
      </c>
      <c r="M471" s="293"/>
      <c r="N471" s="131" t="s">
        <v>548</v>
      </c>
      <c r="O471" s="124" t="s">
        <v>583</v>
      </c>
      <c r="P471" s="123" t="s">
        <v>159</v>
      </c>
      <c r="Q471" s="123">
        <v>26</v>
      </c>
      <c r="R471" s="123">
        <v>2</v>
      </c>
      <c r="S471" s="124"/>
      <c r="T471" s="123" t="s">
        <v>159</v>
      </c>
      <c r="U471" s="116">
        <v>30</v>
      </c>
      <c r="V471" s="123" t="s">
        <v>164</v>
      </c>
      <c r="W471" s="124"/>
      <c r="X471" s="116">
        <v>32</v>
      </c>
      <c r="Y471" s="28">
        <v>0</v>
      </c>
      <c r="Z471" s="124"/>
      <c r="AA471" s="124"/>
      <c r="AB471" s="124"/>
      <c r="AC471" s="124"/>
      <c r="AD471" s="124"/>
      <c r="AE471" s="124"/>
      <c r="AF471" s="124"/>
      <c r="AG471" s="124"/>
      <c r="AH471" s="124"/>
      <c r="AI471" s="124"/>
      <c r="AJ471" s="124"/>
      <c r="AK471" s="124"/>
      <c r="AL471" s="124"/>
      <c r="AM471" s="124"/>
      <c r="AN471" s="124"/>
      <c r="AO471" s="124"/>
      <c r="AP471" s="124"/>
      <c r="AQ471" s="194"/>
      <c r="AR471" s="194"/>
      <c r="AS471" s="194"/>
    </row>
    <row r="472" spans="1:45" s="125" customFormat="1" ht="12" customHeight="1" outlineLevel="1">
      <c r="A472" s="293"/>
      <c r="B472" s="131" t="s">
        <v>550</v>
      </c>
      <c r="C472" s="124" t="s">
        <v>584</v>
      </c>
      <c r="D472" s="123" t="s">
        <v>164</v>
      </c>
      <c r="E472" s="123">
        <v>18</v>
      </c>
      <c r="F472" s="124"/>
      <c r="G472" s="123" t="s">
        <v>162</v>
      </c>
      <c r="H472" s="123" t="s">
        <v>159</v>
      </c>
      <c r="I472" s="116">
        <v>25</v>
      </c>
      <c r="J472" s="123" t="s">
        <v>163</v>
      </c>
      <c r="K472" s="124"/>
      <c r="L472" s="116">
        <v>28</v>
      </c>
      <c r="M472" s="293"/>
      <c r="N472" s="131" t="s">
        <v>550</v>
      </c>
      <c r="O472" s="124" t="s">
        <v>584</v>
      </c>
      <c r="P472" s="123" t="s">
        <v>159</v>
      </c>
      <c r="Q472" s="123" t="s">
        <v>601</v>
      </c>
      <c r="R472" s="123" t="s">
        <v>162</v>
      </c>
      <c r="S472" s="124"/>
      <c r="T472" s="124"/>
      <c r="U472" s="116">
        <v>26</v>
      </c>
      <c r="V472" s="123" t="s">
        <v>164</v>
      </c>
      <c r="W472" s="124"/>
      <c r="X472" s="116">
        <v>28</v>
      </c>
      <c r="Y472" s="28">
        <v>0</v>
      </c>
      <c r="Z472" s="124"/>
      <c r="AA472" s="124"/>
      <c r="AB472" s="124"/>
      <c r="AC472" s="124"/>
      <c r="AD472" s="124"/>
      <c r="AE472" s="124"/>
      <c r="AF472" s="124"/>
      <c r="AG472" s="124"/>
      <c r="AH472" s="124"/>
      <c r="AI472" s="124"/>
      <c r="AJ472" s="124"/>
      <c r="AK472" s="124"/>
      <c r="AL472" s="124"/>
      <c r="AM472" s="124"/>
      <c r="AN472" s="124"/>
      <c r="AO472" s="124"/>
      <c r="AP472" s="124"/>
      <c r="AQ472" s="194"/>
      <c r="AR472" s="194"/>
      <c r="AS472" s="194"/>
    </row>
    <row r="473" spans="1:45" s="125" customFormat="1" ht="12" customHeight="1" outlineLevel="1">
      <c r="A473" s="293"/>
      <c r="B473" s="131" t="s">
        <v>552</v>
      </c>
      <c r="C473" s="124" t="s">
        <v>587</v>
      </c>
      <c r="D473" s="123" t="s">
        <v>159</v>
      </c>
      <c r="E473" s="123" t="s">
        <v>602</v>
      </c>
      <c r="F473" s="123">
        <v>3</v>
      </c>
      <c r="G473" s="124"/>
      <c r="H473" s="124"/>
      <c r="I473" s="116">
        <v>28</v>
      </c>
      <c r="J473" s="123" t="s">
        <v>159</v>
      </c>
      <c r="K473" s="124"/>
      <c r="L473" s="116">
        <v>29</v>
      </c>
      <c r="M473" s="293"/>
      <c r="N473" s="131" t="s">
        <v>552</v>
      </c>
      <c r="O473" s="124" t="s">
        <v>587</v>
      </c>
      <c r="P473" s="123" t="s">
        <v>571</v>
      </c>
      <c r="Q473" s="124"/>
      <c r="R473" s="123" t="s">
        <v>157</v>
      </c>
      <c r="S473" s="123" t="s">
        <v>163</v>
      </c>
      <c r="T473" s="123" t="s">
        <v>159</v>
      </c>
      <c r="U473" s="116">
        <v>29</v>
      </c>
      <c r="V473" s="124"/>
      <c r="W473" s="124"/>
      <c r="X473" s="116">
        <v>29</v>
      </c>
      <c r="Y473" s="28">
        <v>0</v>
      </c>
      <c r="Z473" s="124"/>
      <c r="AA473" s="124"/>
      <c r="AB473" s="124"/>
      <c r="AC473" s="124"/>
      <c r="AD473" s="124"/>
      <c r="AE473" s="124"/>
      <c r="AF473" s="124"/>
      <c r="AG473" s="124"/>
      <c r="AH473" s="124"/>
      <c r="AI473" s="124"/>
      <c r="AJ473" s="124"/>
      <c r="AK473" s="124"/>
      <c r="AL473" s="124"/>
      <c r="AM473" s="124"/>
      <c r="AN473" s="124"/>
      <c r="AO473" s="124"/>
      <c r="AP473" s="124"/>
      <c r="AQ473" s="194"/>
      <c r="AR473" s="194"/>
      <c r="AS473" s="194"/>
    </row>
    <row r="474" spans="1:45" s="125" customFormat="1" ht="12" customHeight="1" outlineLevel="1">
      <c r="A474" s="293"/>
      <c r="B474" s="131" t="s">
        <v>554</v>
      </c>
      <c r="C474" s="124" t="s">
        <v>588</v>
      </c>
      <c r="D474" s="123">
        <v>3</v>
      </c>
      <c r="E474" s="123">
        <v>14</v>
      </c>
      <c r="F474" s="124"/>
      <c r="G474" s="123">
        <v>9</v>
      </c>
      <c r="H474" s="124"/>
      <c r="I474" s="116">
        <v>26</v>
      </c>
      <c r="J474" s="123" t="s">
        <v>164</v>
      </c>
      <c r="K474" s="124"/>
      <c r="L474" s="116">
        <v>28</v>
      </c>
      <c r="M474" s="293"/>
      <c r="N474" s="131" t="s">
        <v>554</v>
      </c>
      <c r="O474" s="124" t="s">
        <v>588</v>
      </c>
      <c r="P474" s="123" t="s">
        <v>599</v>
      </c>
      <c r="Q474" s="123" t="s">
        <v>599</v>
      </c>
      <c r="R474" s="124"/>
      <c r="S474" s="124"/>
      <c r="T474" s="124"/>
      <c r="U474" s="116">
        <v>28</v>
      </c>
      <c r="V474" s="124"/>
      <c r="W474" s="124"/>
      <c r="X474" s="116">
        <v>28</v>
      </c>
      <c r="Y474" s="28">
        <v>0</v>
      </c>
      <c r="Z474" s="124"/>
      <c r="AA474" s="124"/>
      <c r="AB474" s="124"/>
      <c r="AC474" s="124"/>
      <c r="AD474" s="124"/>
      <c r="AE474" s="124"/>
      <c r="AF474" s="124"/>
      <c r="AG474" s="124"/>
      <c r="AH474" s="124"/>
      <c r="AI474" s="124"/>
      <c r="AJ474" s="124"/>
      <c r="AK474" s="124"/>
      <c r="AL474" s="124"/>
      <c r="AM474" s="124"/>
      <c r="AN474" s="124"/>
      <c r="AO474" s="124"/>
      <c r="AP474" s="124"/>
      <c r="AQ474" s="194"/>
      <c r="AR474" s="194"/>
      <c r="AS474" s="194"/>
    </row>
    <row r="475" spans="1:45" s="125" customFormat="1" ht="12" customHeight="1" outlineLevel="1">
      <c r="A475" s="293"/>
      <c r="B475" s="131" t="s">
        <v>556</v>
      </c>
      <c r="C475" s="124" t="s">
        <v>590</v>
      </c>
      <c r="D475" s="123" t="s">
        <v>159</v>
      </c>
      <c r="E475" s="123" t="s">
        <v>159</v>
      </c>
      <c r="F475" s="124"/>
      <c r="G475" s="123">
        <v>5</v>
      </c>
      <c r="H475" s="124"/>
      <c r="I475" s="116">
        <v>7</v>
      </c>
      <c r="J475" s="123" t="s">
        <v>159</v>
      </c>
      <c r="K475" s="124"/>
      <c r="L475" s="116">
        <v>8</v>
      </c>
      <c r="M475" s="293"/>
      <c r="N475" s="131" t="s">
        <v>556</v>
      </c>
      <c r="O475" s="124" t="s">
        <v>590</v>
      </c>
      <c r="P475" s="124"/>
      <c r="Q475" s="123" t="s">
        <v>157</v>
      </c>
      <c r="R475" s="124"/>
      <c r="S475" s="124"/>
      <c r="T475" s="124"/>
      <c r="U475" s="116">
        <v>7</v>
      </c>
      <c r="V475" s="123" t="s">
        <v>159</v>
      </c>
      <c r="W475" s="124"/>
      <c r="X475" s="116">
        <v>8</v>
      </c>
      <c r="Y475" s="28">
        <v>0</v>
      </c>
      <c r="Z475" s="124"/>
      <c r="AA475" s="124"/>
      <c r="AB475" s="124"/>
      <c r="AC475" s="124"/>
      <c r="AD475" s="124"/>
      <c r="AE475" s="124"/>
      <c r="AF475" s="124"/>
      <c r="AG475" s="124"/>
      <c r="AH475" s="124"/>
      <c r="AI475" s="124"/>
      <c r="AJ475" s="124"/>
      <c r="AK475" s="124"/>
      <c r="AL475" s="124"/>
      <c r="AM475" s="124"/>
      <c r="AN475" s="124"/>
      <c r="AO475" s="124"/>
      <c r="AP475" s="124"/>
      <c r="AQ475" s="194"/>
      <c r="AR475" s="194"/>
      <c r="AS475" s="194"/>
    </row>
    <row r="476" spans="1:45" s="125" customFormat="1" ht="12" customHeight="1" outlineLevel="1">
      <c r="A476" s="293"/>
      <c r="B476" s="131" t="s">
        <v>558</v>
      </c>
      <c r="C476" s="124" t="s">
        <v>591</v>
      </c>
      <c r="D476" s="123"/>
      <c r="E476" s="123"/>
      <c r="F476" s="124"/>
      <c r="G476" s="123"/>
      <c r="H476" s="124"/>
      <c r="I476" s="116">
        <v>0</v>
      </c>
      <c r="J476" s="123"/>
      <c r="K476" s="124"/>
      <c r="L476" s="116">
        <v>0</v>
      </c>
      <c r="M476" s="293"/>
      <c r="N476" s="131" t="s">
        <v>558</v>
      </c>
      <c r="O476" s="124" t="s">
        <v>591</v>
      </c>
      <c r="P476" s="124"/>
      <c r="Q476" s="123"/>
      <c r="R476" s="124"/>
      <c r="S476" s="124"/>
      <c r="T476" s="124"/>
      <c r="U476" s="116"/>
      <c r="V476" s="123"/>
      <c r="W476" s="124"/>
      <c r="X476" s="116"/>
      <c r="Y476" s="28">
        <v>0</v>
      </c>
      <c r="Z476" s="124"/>
      <c r="AA476" s="124"/>
      <c r="AB476" s="124"/>
      <c r="AC476" s="124"/>
      <c r="AD476" s="124"/>
      <c r="AE476" s="124"/>
      <c r="AF476" s="124"/>
      <c r="AG476" s="124"/>
      <c r="AH476" s="124"/>
      <c r="AI476" s="124"/>
      <c r="AJ476" s="124"/>
      <c r="AK476" s="124"/>
      <c r="AL476" s="124"/>
      <c r="AM476" s="124"/>
      <c r="AN476" s="124"/>
      <c r="AO476" s="124"/>
      <c r="AP476" s="124"/>
      <c r="AQ476" s="194"/>
      <c r="AR476" s="194"/>
      <c r="AS476" s="194"/>
    </row>
    <row r="477" spans="1:45" s="125" customFormat="1" ht="12" customHeight="1" outlineLevel="1" thickBot="1">
      <c r="A477" s="294"/>
      <c r="B477" s="131" t="s">
        <v>560</v>
      </c>
      <c r="C477" s="161" t="s">
        <v>592</v>
      </c>
      <c r="D477" s="123" t="s">
        <v>163</v>
      </c>
      <c r="E477" s="124"/>
      <c r="F477" s="124"/>
      <c r="G477" s="123" t="s">
        <v>159</v>
      </c>
      <c r="H477" s="124"/>
      <c r="I477" s="116">
        <v>4</v>
      </c>
      <c r="J477" s="123" t="s">
        <v>163</v>
      </c>
      <c r="K477" s="124"/>
      <c r="L477" s="116">
        <v>7</v>
      </c>
      <c r="M477" s="294"/>
      <c r="N477" s="131" t="s">
        <v>560</v>
      </c>
      <c r="O477" s="124" t="s">
        <v>592</v>
      </c>
      <c r="P477" s="123" t="s">
        <v>163</v>
      </c>
      <c r="Q477" s="124"/>
      <c r="R477" s="124"/>
      <c r="S477" s="123" t="s">
        <v>164</v>
      </c>
      <c r="T477" s="123" t="s">
        <v>159</v>
      </c>
      <c r="U477" s="116">
        <v>6</v>
      </c>
      <c r="V477" s="123" t="s">
        <v>159</v>
      </c>
      <c r="W477" s="124"/>
      <c r="X477" s="116">
        <v>7</v>
      </c>
      <c r="Y477" s="28">
        <v>0</v>
      </c>
      <c r="Z477" s="124"/>
      <c r="AA477" s="124"/>
      <c r="AB477" s="124"/>
      <c r="AC477" s="124"/>
      <c r="AD477" s="124"/>
      <c r="AE477" s="124"/>
      <c r="AF477" s="124"/>
      <c r="AG477" s="124"/>
      <c r="AH477" s="124"/>
      <c r="AI477" s="124"/>
      <c r="AJ477" s="124"/>
      <c r="AK477" s="124"/>
      <c r="AL477" s="124"/>
      <c r="AM477" s="124"/>
      <c r="AN477" s="124"/>
      <c r="AO477" s="124"/>
      <c r="AP477" s="124"/>
      <c r="AQ477" s="194"/>
      <c r="AR477" s="194"/>
      <c r="AS477" s="194"/>
    </row>
    <row r="478" spans="1:45" s="182" customFormat="1" ht="12" customHeight="1" thickTop="1" thickBot="1">
      <c r="A478" s="195"/>
      <c r="C478" s="183"/>
      <c r="D478" s="196" t="s">
        <v>399</v>
      </c>
      <c r="E478" s="196" t="s">
        <v>399</v>
      </c>
      <c r="F478" s="196" t="s">
        <v>399</v>
      </c>
      <c r="G478" s="196" t="s">
        <v>399</v>
      </c>
      <c r="H478" s="196" t="s">
        <v>399</v>
      </c>
      <c r="I478" s="196" t="s">
        <v>399</v>
      </c>
      <c r="J478" s="196" t="s">
        <v>399</v>
      </c>
      <c r="K478" s="184"/>
      <c r="L478" s="196"/>
      <c r="M478" s="195"/>
      <c r="N478" s="182" t="s">
        <v>603</v>
      </c>
      <c r="O478" s="183" t="s">
        <v>604</v>
      </c>
      <c r="P478" s="185">
        <v>82</v>
      </c>
      <c r="Q478" s="185">
        <v>6</v>
      </c>
      <c r="R478" s="185">
        <v>27</v>
      </c>
      <c r="S478" s="185">
        <v>87</v>
      </c>
      <c r="T478" s="185">
        <v>6</v>
      </c>
      <c r="U478" s="185" t="s">
        <v>605</v>
      </c>
      <c r="V478" s="185">
        <v>-10</v>
      </c>
      <c r="W478" s="184"/>
      <c r="X478" s="185" t="s">
        <v>606</v>
      </c>
      <c r="Y478" s="28">
        <v>214</v>
      </c>
      <c r="Z478" s="184"/>
      <c r="AA478" s="184"/>
      <c r="AB478" s="184"/>
      <c r="AC478" s="184"/>
      <c r="AD478" s="184"/>
      <c r="AE478" s="184"/>
      <c r="AF478" s="184"/>
      <c r="AG478" s="184"/>
      <c r="AH478" s="184"/>
      <c r="AI478" s="184"/>
      <c r="AJ478" s="184"/>
      <c r="AK478" s="184"/>
      <c r="AL478" s="184"/>
      <c r="AM478" s="184"/>
      <c r="AN478" s="184"/>
      <c r="AO478" s="184"/>
      <c r="AP478" s="184"/>
      <c r="AQ478" s="197"/>
      <c r="AR478" s="197"/>
      <c r="AS478" s="197"/>
    </row>
    <row r="479" spans="1:45" s="120" customFormat="1" ht="12" customHeight="1" thickTop="1">
      <c r="A479" s="295" t="s">
        <v>607</v>
      </c>
      <c r="B479" s="128" t="s">
        <v>566</v>
      </c>
      <c r="C479" s="119" t="s">
        <v>567</v>
      </c>
      <c r="D479" s="116">
        <v>43</v>
      </c>
      <c r="E479" s="116">
        <v>1</v>
      </c>
      <c r="F479" s="116">
        <v>12</v>
      </c>
      <c r="G479" s="116">
        <v>24</v>
      </c>
      <c r="H479" s="116">
        <v>2</v>
      </c>
      <c r="I479" s="116">
        <v>82</v>
      </c>
      <c r="J479" s="119"/>
      <c r="K479" s="119"/>
      <c r="L479" s="116">
        <v>82</v>
      </c>
      <c r="M479" s="295" t="s">
        <v>607</v>
      </c>
      <c r="N479" s="128" t="s">
        <v>566</v>
      </c>
      <c r="O479" s="119" t="s">
        <v>567</v>
      </c>
      <c r="P479" s="119"/>
      <c r="Q479" s="119"/>
      <c r="R479" s="119"/>
      <c r="S479" s="119"/>
      <c r="T479" s="119"/>
      <c r="U479" s="119"/>
      <c r="V479" s="119"/>
      <c r="W479" s="119"/>
      <c r="X479" s="119"/>
      <c r="Y479" s="28">
        <v>-82</v>
      </c>
      <c r="Z479" s="119"/>
      <c r="AA479" s="119"/>
      <c r="AB479" s="119"/>
      <c r="AC479" s="119"/>
      <c r="AD479" s="119"/>
      <c r="AE479" s="119"/>
      <c r="AF479" s="119"/>
      <c r="AG479" s="119"/>
      <c r="AH479" s="119"/>
      <c r="AI479" s="119"/>
      <c r="AJ479" s="119"/>
      <c r="AK479" s="119"/>
      <c r="AL479" s="119"/>
      <c r="AM479" s="119"/>
      <c r="AN479" s="119"/>
      <c r="AO479" s="119"/>
      <c r="AP479" s="119"/>
      <c r="AQ479" s="193"/>
      <c r="AR479" s="193"/>
      <c r="AS479" s="193"/>
    </row>
    <row r="480" spans="1:45" s="120" customFormat="1" ht="12" customHeight="1" outlineLevel="1">
      <c r="A480" s="296"/>
      <c r="B480" s="128" t="s">
        <v>506</v>
      </c>
      <c r="C480" s="119" t="s">
        <v>568</v>
      </c>
      <c r="D480" s="116">
        <v>3</v>
      </c>
      <c r="E480" s="116">
        <v>0</v>
      </c>
      <c r="F480" s="116">
        <v>1</v>
      </c>
      <c r="G480" s="116">
        <v>1</v>
      </c>
      <c r="H480" s="116">
        <v>0</v>
      </c>
      <c r="I480" s="116">
        <v>5</v>
      </c>
      <c r="J480" s="119"/>
      <c r="K480" s="119"/>
      <c r="L480" s="116">
        <v>5</v>
      </c>
      <c r="M480" s="296"/>
      <c r="N480" s="128" t="s">
        <v>506</v>
      </c>
      <c r="O480" s="119" t="s">
        <v>568</v>
      </c>
      <c r="P480" s="119"/>
      <c r="Q480" s="119"/>
      <c r="R480" s="119"/>
      <c r="S480" s="119"/>
      <c r="T480" s="119"/>
      <c r="U480" s="119"/>
      <c r="V480" s="119"/>
      <c r="W480" s="119"/>
      <c r="X480" s="119"/>
      <c r="Y480" s="28">
        <v>-5</v>
      </c>
      <c r="Z480" s="119"/>
      <c r="AA480" s="119"/>
      <c r="AB480" s="119"/>
      <c r="AC480" s="119"/>
      <c r="AD480" s="119"/>
      <c r="AE480" s="119"/>
      <c r="AF480" s="119"/>
      <c r="AG480" s="119"/>
      <c r="AH480" s="119"/>
      <c r="AI480" s="119"/>
      <c r="AJ480" s="119"/>
      <c r="AK480" s="119"/>
      <c r="AL480" s="119"/>
      <c r="AM480" s="119"/>
      <c r="AN480" s="119"/>
      <c r="AO480" s="119"/>
      <c r="AP480" s="119"/>
      <c r="AQ480" s="193"/>
      <c r="AR480" s="193"/>
      <c r="AS480" s="193"/>
    </row>
    <row r="481" spans="1:45" s="120" customFormat="1" ht="12" customHeight="1" outlineLevel="2">
      <c r="A481" s="296"/>
      <c r="B481" s="128" t="s">
        <v>294</v>
      </c>
      <c r="C481" s="119" t="s">
        <v>569</v>
      </c>
      <c r="D481" s="116">
        <v>0</v>
      </c>
      <c r="E481" s="116">
        <v>0</v>
      </c>
      <c r="F481" s="116">
        <v>0</v>
      </c>
      <c r="G481" s="116">
        <v>0</v>
      </c>
      <c r="H481" s="116">
        <v>0</v>
      </c>
      <c r="I481" s="116"/>
      <c r="J481" s="119"/>
      <c r="K481" s="119"/>
      <c r="L481" s="116"/>
      <c r="M481" s="296"/>
      <c r="N481" s="128" t="s">
        <v>294</v>
      </c>
      <c r="O481" s="119" t="s">
        <v>569</v>
      </c>
      <c r="P481" s="119"/>
      <c r="Q481" s="119"/>
      <c r="R481" s="119"/>
      <c r="S481" s="119"/>
      <c r="T481" s="119"/>
      <c r="U481" s="119"/>
      <c r="V481" s="119"/>
      <c r="W481" s="119"/>
      <c r="X481" s="119"/>
      <c r="Y481" s="28">
        <v>0</v>
      </c>
      <c r="Z481" s="119"/>
      <c r="AA481" s="119"/>
      <c r="AB481" s="119"/>
      <c r="AC481" s="119"/>
      <c r="AD481" s="119"/>
      <c r="AE481" s="119"/>
      <c r="AF481" s="119"/>
      <c r="AG481" s="119"/>
      <c r="AH481" s="119"/>
      <c r="AI481" s="119"/>
      <c r="AJ481" s="119"/>
      <c r="AK481" s="119"/>
      <c r="AL481" s="119"/>
      <c r="AM481" s="119"/>
      <c r="AN481" s="119"/>
      <c r="AO481" s="119"/>
      <c r="AP481" s="119"/>
      <c r="AQ481" s="193"/>
      <c r="AR481" s="193"/>
      <c r="AS481" s="193"/>
    </row>
    <row r="482" spans="1:45" s="120" customFormat="1" ht="12" customHeight="1" outlineLevel="2">
      <c r="A482" s="296"/>
      <c r="B482" s="128" t="s">
        <v>539</v>
      </c>
      <c r="C482" s="119" t="s">
        <v>573</v>
      </c>
      <c r="D482" s="116">
        <v>3</v>
      </c>
      <c r="E482" s="116">
        <v>0</v>
      </c>
      <c r="F482" s="116">
        <v>0</v>
      </c>
      <c r="G482" s="116">
        <v>0</v>
      </c>
      <c r="H482" s="116">
        <v>0</v>
      </c>
      <c r="I482" s="116">
        <v>3</v>
      </c>
      <c r="J482" s="119"/>
      <c r="K482" s="119"/>
      <c r="L482" s="116">
        <v>3</v>
      </c>
      <c r="M482" s="296"/>
      <c r="N482" s="128" t="s">
        <v>539</v>
      </c>
      <c r="O482" s="119" t="s">
        <v>573</v>
      </c>
      <c r="P482" s="119"/>
      <c r="Q482" s="119"/>
      <c r="R482" s="119"/>
      <c r="S482" s="119"/>
      <c r="T482" s="119"/>
      <c r="U482" s="119"/>
      <c r="V482" s="119"/>
      <c r="W482" s="119"/>
      <c r="X482" s="119"/>
      <c r="Y482" s="28">
        <v>-3</v>
      </c>
      <c r="Z482" s="119"/>
      <c r="AA482" s="119"/>
      <c r="AB482" s="119"/>
      <c r="AC482" s="119"/>
      <c r="AD482" s="119"/>
      <c r="AE482" s="119"/>
      <c r="AF482" s="119"/>
      <c r="AG482" s="119"/>
      <c r="AH482" s="119"/>
      <c r="AI482" s="119"/>
      <c r="AJ482" s="119"/>
      <c r="AK482" s="119"/>
      <c r="AL482" s="119"/>
      <c r="AM482" s="119"/>
      <c r="AN482" s="119"/>
      <c r="AO482" s="119"/>
      <c r="AP482" s="119"/>
      <c r="AQ482" s="193"/>
      <c r="AR482" s="193"/>
      <c r="AS482" s="193"/>
    </row>
    <row r="483" spans="1:45" s="120" customFormat="1" ht="12" customHeight="1" outlineLevel="2">
      <c r="A483" s="296"/>
      <c r="B483" s="128" t="s">
        <v>541</v>
      </c>
      <c r="C483" s="119" t="s">
        <v>574</v>
      </c>
      <c r="D483" s="116">
        <v>0</v>
      </c>
      <c r="E483" s="116">
        <v>0</v>
      </c>
      <c r="F483" s="116">
        <v>1</v>
      </c>
      <c r="G483" s="116">
        <v>1</v>
      </c>
      <c r="H483" s="116">
        <v>0</v>
      </c>
      <c r="I483" s="116">
        <v>2</v>
      </c>
      <c r="J483" s="119"/>
      <c r="K483" s="119"/>
      <c r="L483" s="116">
        <v>2</v>
      </c>
      <c r="M483" s="296"/>
      <c r="N483" s="128" t="s">
        <v>541</v>
      </c>
      <c r="O483" s="119" t="s">
        <v>574</v>
      </c>
      <c r="P483" s="119"/>
      <c r="Q483" s="119"/>
      <c r="R483" s="119"/>
      <c r="S483" s="119"/>
      <c r="T483" s="119"/>
      <c r="U483" s="119"/>
      <c r="V483" s="119"/>
      <c r="W483" s="119"/>
      <c r="X483" s="119"/>
      <c r="Y483" s="28">
        <v>-2</v>
      </c>
      <c r="Z483" s="119"/>
      <c r="AA483" s="119"/>
      <c r="AB483" s="119"/>
      <c r="AC483" s="119"/>
      <c r="AD483" s="119"/>
      <c r="AE483" s="119"/>
      <c r="AF483" s="119"/>
      <c r="AG483" s="119"/>
      <c r="AH483" s="119"/>
      <c r="AI483" s="119"/>
      <c r="AJ483" s="119"/>
      <c r="AK483" s="119"/>
      <c r="AL483" s="119"/>
      <c r="AM483" s="119"/>
      <c r="AN483" s="119"/>
      <c r="AO483" s="119"/>
      <c r="AP483" s="119"/>
      <c r="AQ483" s="193"/>
      <c r="AR483" s="193"/>
      <c r="AS483" s="193"/>
    </row>
    <row r="484" spans="1:45" s="120" customFormat="1" ht="12" customHeight="1" outlineLevel="1">
      <c r="A484" s="296"/>
      <c r="B484" s="128" t="s">
        <v>508</v>
      </c>
      <c r="C484" s="119" t="s">
        <v>575</v>
      </c>
      <c r="D484" s="116">
        <v>40</v>
      </c>
      <c r="E484" s="116">
        <v>1</v>
      </c>
      <c r="F484" s="116">
        <v>11</v>
      </c>
      <c r="G484" s="116">
        <v>23</v>
      </c>
      <c r="H484" s="116">
        <v>2</v>
      </c>
      <c r="I484" s="116">
        <v>77</v>
      </c>
      <c r="J484" s="119"/>
      <c r="K484" s="119"/>
      <c r="L484" s="116">
        <v>77</v>
      </c>
      <c r="M484" s="296"/>
      <c r="N484" s="128" t="s">
        <v>508</v>
      </c>
      <c r="O484" s="119" t="s">
        <v>575</v>
      </c>
      <c r="P484" s="119"/>
      <c r="Q484" s="119"/>
      <c r="R484" s="119"/>
      <c r="S484" s="119"/>
      <c r="T484" s="119"/>
      <c r="U484" s="119"/>
      <c r="V484" s="119"/>
      <c r="W484" s="119"/>
      <c r="X484" s="119"/>
      <c r="Y484" s="28">
        <v>-77</v>
      </c>
      <c r="Z484" s="119"/>
      <c r="AA484" s="119"/>
      <c r="AB484" s="119"/>
      <c r="AC484" s="119"/>
      <c r="AD484" s="119"/>
      <c r="AE484" s="119"/>
      <c r="AF484" s="119"/>
      <c r="AG484" s="119"/>
      <c r="AH484" s="119"/>
      <c r="AI484" s="119"/>
      <c r="AJ484" s="119"/>
      <c r="AK484" s="119"/>
      <c r="AL484" s="119"/>
      <c r="AM484" s="119"/>
      <c r="AN484" s="119"/>
      <c r="AO484" s="119"/>
      <c r="AP484" s="119"/>
      <c r="AQ484" s="193"/>
      <c r="AR484" s="193"/>
      <c r="AS484" s="193"/>
    </row>
    <row r="485" spans="1:45" s="120" customFormat="1" ht="12" customHeight="1" outlineLevel="2">
      <c r="A485" s="296"/>
      <c r="B485" s="128" t="s">
        <v>367</v>
      </c>
      <c r="C485" s="144" t="s">
        <v>576</v>
      </c>
      <c r="D485" s="116">
        <v>40</v>
      </c>
      <c r="E485" s="116">
        <v>0</v>
      </c>
      <c r="F485" s="116">
        <v>11</v>
      </c>
      <c r="G485" s="116">
        <v>23</v>
      </c>
      <c r="H485" s="116">
        <v>2</v>
      </c>
      <c r="I485" s="116">
        <v>76</v>
      </c>
      <c r="J485" s="119"/>
      <c r="K485" s="119"/>
      <c r="L485" s="116">
        <v>76</v>
      </c>
      <c r="M485" s="296"/>
      <c r="N485" s="128" t="s">
        <v>367</v>
      </c>
      <c r="O485" s="119" t="s">
        <v>576</v>
      </c>
      <c r="P485" s="119"/>
      <c r="Q485" s="119"/>
      <c r="R485" s="119"/>
      <c r="S485" s="119"/>
      <c r="T485" s="119"/>
      <c r="U485" s="119"/>
      <c r="V485" s="119"/>
      <c r="W485" s="119"/>
      <c r="X485" s="119"/>
      <c r="Y485" s="28">
        <v>-76</v>
      </c>
      <c r="Z485" s="119"/>
      <c r="AA485" s="119"/>
      <c r="AB485" s="119"/>
      <c r="AC485" s="119"/>
      <c r="AD485" s="119"/>
      <c r="AE485" s="119"/>
      <c r="AF485" s="119"/>
      <c r="AG485" s="119"/>
      <c r="AH485" s="119"/>
      <c r="AI485" s="119"/>
      <c r="AJ485" s="119"/>
      <c r="AK485" s="119"/>
      <c r="AL485" s="119"/>
      <c r="AM485" s="119"/>
      <c r="AN485" s="119"/>
      <c r="AO485" s="119"/>
      <c r="AP485" s="119"/>
      <c r="AQ485" s="193"/>
      <c r="AR485" s="193"/>
      <c r="AS485" s="193"/>
    </row>
    <row r="486" spans="1:45" s="120" customFormat="1" ht="12" customHeight="1" outlineLevel="2">
      <c r="A486" s="296"/>
      <c r="B486" s="128" t="s">
        <v>385</v>
      </c>
      <c r="C486" s="144" t="s">
        <v>579</v>
      </c>
      <c r="D486" s="116">
        <v>0</v>
      </c>
      <c r="E486" s="116">
        <v>1</v>
      </c>
      <c r="F486" s="116">
        <v>0</v>
      </c>
      <c r="G486" s="116">
        <v>0</v>
      </c>
      <c r="H486" s="116">
        <v>0</v>
      </c>
      <c r="I486" s="116">
        <v>1</v>
      </c>
      <c r="J486" s="119"/>
      <c r="K486" s="119"/>
      <c r="L486" s="116">
        <v>1</v>
      </c>
      <c r="M486" s="296"/>
      <c r="N486" s="128" t="s">
        <v>385</v>
      </c>
      <c r="O486" s="119" t="s">
        <v>579</v>
      </c>
      <c r="P486" s="119"/>
      <c r="Q486" s="119"/>
      <c r="R486" s="119"/>
      <c r="S486" s="119"/>
      <c r="T486" s="119"/>
      <c r="U486" s="119"/>
      <c r="V486" s="119"/>
      <c r="W486" s="119"/>
      <c r="X486" s="119"/>
      <c r="Y486" s="28">
        <v>-1</v>
      </c>
      <c r="Z486" s="119"/>
      <c r="AA486" s="119"/>
      <c r="AB486" s="119"/>
      <c r="AC486" s="119"/>
      <c r="AD486" s="119"/>
      <c r="AE486" s="119"/>
      <c r="AF486" s="119"/>
      <c r="AG486" s="119"/>
      <c r="AH486" s="119"/>
      <c r="AI486" s="119"/>
      <c r="AJ486" s="119"/>
      <c r="AK486" s="119"/>
      <c r="AL486" s="119"/>
      <c r="AM486" s="119"/>
      <c r="AN486" s="119"/>
      <c r="AO486" s="119"/>
      <c r="AP486" s="119"/>
      <c r="AQ486" s="193"/>
      <c r="AR486" s="193"/>
      <c r="AS486" s="193"/>
    </row>
    <row r="487" spans="1:45" s="120" customFormat="1" ht="12" customHeight="1" outlineLevel="2">
      <c r="A487" s="296"/>
      <c r="B487" s="128" t="s">
        <v>512</v>
      </c>
      <c r="C487" s="144" t="s">
        <v>580</v>
      </c>
      <c r="D487" s="116"/>
      <c r="E487" s="116"/>
      <c r="F487" s="116"/>
      <c r="G487" s="116"/>
      <c r="H487" s="116"/>
      <c r="I487" s="116"/>
      <c r="J487" s="119"/>
      <c r="K487" s="119"/>
      <c r="L487" s="116"/>
      <c r="M487" s="296"/>
      <c r="N487" s="128" t="s">
        <v>512</v>
      </c>
      <c r="O487" s="119" t="s">
        <v>580</v>
      </c>
      <c r="P487" s="119"/>
      <c r="Q487" s="119"/>
      <c r="R487" s="119"/>
      <c r="S487" s="119"/>
      <c r="T487" s="119"/>
      <c r="U487" s="119"/>
      <c r="V487" s="119"/>
      <c r="W487" s="119"/>
      <c r="X487" s="119"/>
      <c r="Y487" s="28">
        <v>0</v>
      </c>
      <c r="Z487" s="119"/>
      <c r="AA487" s="119"/>
      <c r="AB487" s="119"/>
      <c r="AC487" s="119"/>
      <c r="AD487" s="119"/>
      <c r="AE487" s="119"/>
      <c r="AF487" s="119"/>
      <c r="AG487" s="119"/>
      <c r="AH487" s="119"/>
      <c r="AI487" s="119"/>
      <c r="AJ487" s="119"/>
      <c r="AK487" s="119"/>
      <c r="AL487" s="119"/>
      <c r="AM487" s="119"/>
      <c r="AN487" s="119"/>
      <c r="AO487" s="119"/>
      <c r="AP487" s="119"/>
      <c r="AQ487" s="193"/>
      <c r="AR487" s="193"/>
      <c r="AS487" s="193"/>
    </row>
    <row r="488" spans="1:45" s="120" customFormat="1" ht="12" customHeight="1">
      <c r="A488" s="296"/>
      <c r="B488" s="128" t="s">
        <v>524</v>
      </c>
      <c r="C488" s="119" t="s">
        <v>581</v>
      </c>
      <c r="D488" s="116">
        <v>-10</v>
      </c>
      <c r="E488" s="116">
        <v>-14</v>
      </c>
      <c r="F488" s="116">
        <v>-7</v>
      </c>
      <c r="G488" s="116">
        <v>-20</v>
      </c>
      <c r="H488" s="116">
        <v>-1</v>
      </c>
      <c r="I488" s="116">
        <v>-52</v>
      </c>
      <c r="J488" s="119">
        <v>-5</v>
      </c>
      <c r="K488" s="119"/>
      <c r="L488" s="116">
        <v>-57</v>
      </c>
      <c r="M488" s="296"/>
      <c r="N488" s="128" t="s">
        <v>524</v>
      </c>
      <c r="O488" s="119" t="s">
        <v>581</v>
      </c>
      <c r="P488" s="116">
        <v>-19</v>
      </c>
      <c r="Q488" s="116">
        <v>-17</v>
      </c>
      <c r="R488" s="116">
        <v>-6</v>
      </c>
      <c r="S488" s="116">
        <v>-5</v>
      </c>
      <c r="T488" s="116">
        <v>-3</v>
      </c>
      <c r="U488" s="116">
        <v>-50</v>
      </c>
      <c r="V488" s="116">
        <v>-7</v>
      </c>
      <c r="W488" s="119"/>
      <c r="X488" s="116">
        <v>-57</v>
      </c>
      <c r="Y488" s="28">
        <v>0</v>
      </c>
      <c r="Z488" s="119"/>
      <c r="AA488" s="119"/>
      <c r="AB488" s="119"/>
      <c r="AC488" s="119"/>
      <c r="AD488" s="119"/>
      <c r="AE488" s="119"/>
      <c r="AF488" s="119"/>
      <c r="AG488" s="119"/>
      <c r="AH488" s="119"/>
      <c r="AI488" s="119"/>
      <c r="AJ488" s="119"/>
      <c r="AK488" s="119"/>
      <c r="AL488" s="119"/>
      <c r="AM488" s="119"/>
      <c r="AN488" s="119"/>
      <c r="AO488" s="119"/>
      <c r="AP488" s="119"/>
      <c r="AQ488" s="193"/>
      <c r="AR488" s="193"/>
      <c r="AS488" s="193"/>
    </row>
    <row r="489" spans="1:45" s="120" customFormat="1" ht="12" customHeight="1" outlineLevel="1">
      <c r="A489" s="296"/>
      <c r="B489" s="128" t="s">
        <v>546</v>
      </c>
      <c r="C489" s="119" t="s">
        <v>582</v>
      </c>
      <c r="D489" s="116">
        <v>0</v>
      </c>
      <c r="E489" s="116">
        <v>-3</v>
      </c>
      <c r="F489" s="116">
        <v>-1</v>
      </c>
      <c r="G489" s="116">
        <v>0</v>
      </c>
      <c r="H489" s="116">
        <v>0</v>
      </c>
      <c r="I489" s="116">
        <v>-4</v>
      </c>
      <c r="J489" s="119">
        <v>0</v>
      </c>
      <c r="K489" s="119"/>
      <c r="L489" s="116">
        <v>-4</v>
      </c>
      <c r="M489" s="296"/>
      <c r="N489" s="128" t="s">
        <v>546</v>
      </c>
      <c r="O489" s="119" t="s">
        <v>582</v>
      </c>
      <c r="P489" s="116">
        <v>0</v>
      </c>
      <c r="Q489" s="116">
        <v>0</v>
      </c>
      <c r="R489" s="116">
        <v>0</v>
      </c>
      <c r="S489" s="116">
        <v>0</v>
      </c>
      <c r="T489" s="116">
        <v>0</v>
      </c>
      <c r="U489" s="116">
        <v>0</v>
      </c>
      <c r="V489" s="116">
        <v>-4</v>
      </c>
      <c r="W489" s="119"/>
      <c r="X489" s="116">
        <v>-4</v>
      </c>
      <c r="Y489" s="28">
        <v>0</v>
      </c>
      <c r="Z489" s="119"/>
      <c r="AA489" s="119"/>
      <c r="AB489" s="119"/>
      <c r="AC489" s="119"/>
      <c r="AD489" s="119"/>
      <c r="AE489" s="119"/>
      <c r="AF489" s="119"/>
      <c r="AG489" s="119"/>
      <c r="AH489" s="119"/>
      <c r="AI489" s="119"/>
      <c r="AJ489" s="119"/>
      <c r="AK489" s="119"/>
      <c r="AL489" s="119"/>
      <c r="AM489" s="119"/>
      <c r="AN489" s="119"/>
      <c r="AO489" s="119"/>
      <c r="AP489" s="119"/>
      <c r="AQ489" s="193"/>
      <c r="AR489" s="193"/>
      <c r="AS489" s="193"/>
    </row>
    <row r="490" spans="1:45" s="120" customFormat="1" ht="12" customHeight="1" outlineLevel="1">
      <c r="A490" s="296"/>
      <c r="B490" s="128" t="s">
        <v>548</v>
      </c>
      <c r="C490" s="119" t="s">
        <v>583</v>
      </c>
      <c r="D490" s="116">
        <v>-8</v>
      </c>
      <c r="E490" s="116">
        <v>0</v>
      </c>
      <c r="F490" s="116">
        <v>-3</v>
      </c>
      <c r="G490" s="116">
        <v>-17</v>
      </c>
      <c r="H490" s="116">
        <v>-2</v>
      </c>
      <c r="I490" s="116">
        <v>-30</v>
      </c>
      <c r="J490" s="119">
        <v>-2</v>
      </c>
      <c r="K490" s="119"/>
      <c r="L490" s="116">
        <v>-32</v>
      </c>
      <c r="M490" s="296"/>
      <c r="N490" s="128" t="s">
        <v>548</v>
      </c>
      <c r="O490" s="119" t="s">
        <v>583</v>
      </c>
      <c r="P490" s="116">
        <v>-1</v>
      </c>
      <c r="Q490" s="116">
        <v>-26</v>
      </c>
      <c r="R490" s="116">
        <v>-2</v>
      </c>
      <c r="S490" s="116">
        <v>0</v>
      </c>
      <c r="T490" s="116">
        <v>-1</v>
      </c>
      <c r="U490" s="116">
        <v>-30</v>
      </c>
      <c r="V490" s="116">
        <v>-2</v>
      </c>
      <c r="W490" s="119"/>
      <c r="X490" s="116">
        <v>-32</v>
      </c>
      <c r="Y490" s="28">
        <v>0</v>
      </c>
      <c r="Z490" s="119"/>
      <c r="AA490" s="119"/>
      <c r="AB490" s="119"/>
      <c r="AC490" s="119"/>
      <c r="AD490" s="119"/>
      <c r="AE490" s="119"/>
      <c r="AF490" s="119"/>
      <c r="AG490" s="119"/>
      <c r="AH490" s="119"/>
      <c r="AI490" s="119"/>
      <c r="AJ490" s="119"/>
      <c r="AK490" s="119"/>
      <c r="AL490" s="119"/>
      <c r="AM490" s="119"/>
      <c r="AN490" s="119"/>
      <c r="AO490" s="119"/>
      <c r="AP490" s="119"/>
      <c r="AQ490" s="193"/>
      <c r="AR490" s="193"/>
      <c r="AS490" s="193"/>
    </row>
    <row r="491" spans="1:45" s="120" customFormat="1" ht="12" customHeight="1" outlineLevel="1">
      <c r="A491" s="296"/>
      <c r="B491" s="128" t="s">
        <v>550</v>
      </c>
      <c r="C491" s="119" t="s">
        <v>584</v>
      </c>
      <c r="D491" s="116">
        <v>1</v>
      </c>
      <c r="E491" s="116">
        <v>12</v>
      </c>
      <c r="F491" s="116">
        <v>0</v>
      </c>
      <c r="G491" s="116">
        <v>2</v>
      </c>
      <c r="H491" s="116">
        <v>0</v>
      </c>
      <c r="I491" s="116">
        <v>15</v>
      </c>
      <c r="J491" s="119">
        <v>1</v>
      </c>
      <c r="K491" s="119"/>
      <c r="L491" s="116">
        <v>16</v>
      </c>
      <c r="M491" s="296"/>
      <c r="N491" s="128" t="s">
        <v>550</v>
      </c>
      <c r="O491" s="119" t="s">
        <v>584</v>
      </c>
      <c r="P491" s="116">
        <v>0</v>
      </c>
      <c r="Q491" s="116">
        <v>13</v>
      </c>
      <c r="R491" s="116">
        <v>3</v>
      </c>
      <c r="S491" s="116">
        <v>0</v>
      </c>
      <c r="T491" s="116">
        <v>0</v>
      </c>
      <c r="U491" s="116">
        <v>16</v>
      </c>
      <c r="V491" s="116">
        <v>0</v>
      </c>
      <c r="W491" s="119"/>
      <c r="X491" s="116">
        <v>16</v>
      </c>
      <c r="Y491" s="28">
        <v>0</v>
      </c>
      <c r="Z491" s="119"/>
      <c r="AA491" s="119"/>
      <c r="AB491" s="119"/>
      <c r="AC491" s="119"/>
      <c r="AD491" s="119"/>
      <c r="AE491" s="119"/>
      <c r="AF491" s="119"/>
      <c r="AG491" s="119"/>
      <c r="AH491" s="119"/>
      <c r="AI491" s="119"/>
      <c r="AJ491" s="119"/>
      <c r="AK491" s="119"/>
      <c r="AL491" s="119"/>
      <c r="AM491" s="119"/>
      <c r="AN491" s="119"/>
      <c r="AO491" s="119"/>
      <c r="AP491" s="119"/>
      <c r="AQ491" s="193"/>
      <c r="AR491" s="193"/>
      <c r="AS491" s="193"/>
    </row>
    <row r="492" spans="1:45" s="120" customFormat="1" ht="12" customHeight="1" outlineLevel="1">
      <c r="A492" s="296"/>
      <c r="B492" s="128" t="s">
        <v>552</v>
      </c>
      <c r="C492" s="119" t="s">
        <v>587</v>
      </c>
      <c r="D492" s="116">
        <v>-1</v>
      </c>
      <c r="E492" s="116">
        <v>-24</v>
      </c>
      <c r="F492" s="116">
        <v>-3</v>
      </c>
      <c r="G492" s="116">
        <v>0</v>
      </c>
      <c r="H492" s="116">
        <v>0</v>
      </c>
      <c r="I492" s="116">
        <v>-28</v>
      </c>
      <c r="J492" s="119">
        <v>-1</v>
      </c>
      <c r="K492" s="119"/>
      <c r="L492" s="116">
        <v>-29</v>
      </c>
      <c r="M492" s="296"/>
      <c r="N492" s="128" t="s">
        <v>552</v>
      </c>
      <c r="O492" s="119" t="s">
        <v>587</v>
      </c>
      <c r="P492" s="116">
        <v>-18</v>
      </c>
      <c r="Q492" s="116">
        <v>0</v>
      </c>
      <c r="R492" s="116">
        <v>-7</v>
      </c>
      <c r="S492" s="116">
        <v>-3</v>
      </c>
      <c r="T492" s="116">
        <v>-1</v>
      </c>
      <c r="U492" s="116">
        <v>-29</v>
      </c>
      <c r="V492" s="116">
        <v>0</v>
      </c>
      <c r="W492" s="119"/>
      <c r="X492" s="116">
        <v>-29</v>
      </c>
      <c r="Y492" s="28">
        <v>0</v>
      </c>
      <c r="Z492" s="119"/>
      <c r="AA492" s="119"/>
      <c r="AB492" s="119"/>
      <c r="AC492" s="119"/>
      <c r="AD492" s="119"/>
      <c r="AE492" s="119"/>
      <c r="AF492" s="119"/>
      <c r="AG492" s="119"/>
      <c r="AH492" s="119"/>
      <c r="AI492" s="119"/>
      <c r="AJ492" s="119"/>
      <c r="AK492" s="119"/>
      <c r="AL492" s="119"/>
      <c r="AM492" s="119"/>
      <c r="AN492" s="119"/>
      <c r="AO492" s="119"/>
      <c r="AP492" s="119"/>
      <c r="AQ492" s="193"/>
      <c r="AR492" s="193"/>
      <c r="AS492" s="193"/>
    </row>
    <row r="493" spans="1:45" s="120" customFormat="1" ht="12" customHeight="1" outlineLevel="1">
      <c r="A493" s="296"/>
      <c r="B493" s="128" t="s">
        <v>554</v>
      </c>
      <c r="C493" s="119" t="s">
        <v>588</v>
      </c>
      <c r="D493" s="116">
        <v>2</v>
      </c>
      <c r="E493" s="116">
        <v>2</v>
      </c>
      <c r="F493" s="116">
        <v>0</v>
      </c>
      <c r="G493" s="116">
        <v>1</v>
      </c>
      <c r="H493" s="116">
        <v>1</v>
      </c>
      <c r="I493" s="116">
        <v>6</v>
      </c>
      <c r="J493" s="119">
        <v>1</v>
      </c>
      <c r="K493" s="119"/>
      <c r="L493" s="116">
        <v>7</v>
      </c>
      <c r="M493" s="296"/>
      <c r="N493" s="128" t="s">
        <v>554</v>
      </c>
      <c r="O493" s="119" t="s">
        <v>588</v>
      </c>
      <c r="P493" s="116">
        <v>3</v>
      </c>
      <c r="Q493" s="116">
        <v>3</v>
      </c>
      <c r="R493" s="116">
        <v>0</v>
      </c>
      <c r="S493" s="116">
        <v>0</v>
      </c>
      <c r="T493" s="116">
        <v>0</v>
      </c>
      <c r="U493" s="116">
        <v>6</v>
      </c>
      <c r="V493" s="116">
        <v>1</v>
      </c>
      <c r="W493" s="119"/>
      <c r="X493" s="116">
        <v>7</v>
      </c>
      <c r="Y493" s="28">
        <v>0</v>
      </c>
      <c r="Z493" s="119"/>
      <c r="AA493" s="119"/>
      <c r="AB493" s="119"/>
      <c r="AC493" s="119"/>
      <c r="AD493" s="119"/>
      <c r="AE493" s="119"/>
      <c r="AF493" s="119"/>
      <c r="AG493" s="119"/>
      <c r="AH493" s="119"/>
      <c r="AI493" s="119"/>
      <c r="AJ493" s="119"/>
      <c r="AK493" s="119"/>
      <c r="AL493" s="119"/>
      <c r="AM493" s="119"/>
      <c r="AN493" s="119"/>
      <c r="AO493" s="119"/>
      <c r="AP493" s="119"/>
      <c r="AQ493" s="193"/>
      <c r="AR493" s="193"/>
      <c r="AS493" s="193"/>
    </row>
    <row r="494" spans="1:45" s="120" customFormat="1" ht="12" customHeight="1" outlineLevel="1">
      <c r="A494" s="296"/>
      <c r="B494" s="128" t="s">
        <v>556</v>
      </c>
      <c r="C494" s="119" t="s">
        <v>590</v>
      </c>
      <c r="D494" s="116">
        <v>-1</v>
      </c>
      <c r="E494" s="116">
        <v>-1</v>
      </c>
      <c r="F494" s="116">
        <v>0</v>
      </c>
      <c r="G494" s="116">
        <v>-5</v>
      </c>
      <c r="H494" s="116">
        <v>0</v>
      </c>
      <c r="I494" s="116">
        <v>-7</v>
      </c>
      <c r="J494" s="119">
        <v>-1</v>
      </c>
      <c r="K494" s="119"/>
      <c r="L494" s="116">
        <v>-8</v>
      </c>
      <c r="M494" s="296"/>
      <c r="N494" s="128" t="s">
        <v>556</v>
      </c>
      <c r="O494" s="119" t="s">
        <v>590</v>
      </c>
      <c r="P494" s="116">
        <v>0</v>
      </c>
      <c r="Q494" s="116">
        <v>-7</v>
      </c>
      <c r="R494" s="116">
        <v>0</v>
      </c>
      <c r="S494" s="116">
        <v>0</v>
      </c>
      <c r="T494" s="116">
        <v>0</v>
      </c>
      <c r="U494" s="116">
        <v>-7</v>
      </c>
      <c r="V494" s="116">
        <v>-1</v>
      </c>
      <c r="W494" s="119"/>
      <c r="X494" s="116">
        <v>-8</v>
      </c>
      <c r="Y494" s="28">
        <v>0</v>
      </c>
      <c r="Z494" s="119"/>
      <c r="AA494" s="119"/>
      <c r="AB494" s="119"/>
      <c r="AC494" s="119"/>
      <c r="AD494" s="119"/>
      <c r="AE494" s="119"/>
      <c r="AF494" s="119"/>
      <c r="AG494" s="119"/>
      <c r="AH494" s="119"/>
      <c r="AI494" s="119"/>
      <c r="AJ494" s="119"/>
      <c r="AK494" s="119"/>
      <c r="AL494" s="119"/>
      <c r="AM494" s="119"/>
      <c r="AN494" s="119"/>
      <c r="AO494" s="119"/>
      <c r="AP494" s="119"/>
      <c r="AQ494" s="193"/>
      <c r="AR494" s="193"/>
      <c r="AS494" s="193"/>
    </row>
    <row r="495" spans="1:45" s="120" customFormat="1" ht="12" customHeight="1" outlineLevel="1">
      <c r="A495" s="296"/>
      <c r="B495" s="128" t="s">
        <v>558</v>
      </c>
      <c r="C495" s="119" t="s">
        <v>591</v>
      </c>
      <c r="D495" s="116">
        <v>0</v>
      </c>
      <c r="E495" s="116">
        <v>0</v>
      </c>
      <c r="F495" s="116">
        <v>0</v>
      </c>
      <c r="G495" s="116">
        <v>0</v>
      </c>
      <c r="H495" s="116">
        <v>0</v>
      </c>
      <c r="I495" s="116"/>
      <c r="J495" s="119"/>
      <c r="K495" s="119"/>
      <c r="L495" s="116"/>
      <c r="M495" s="296"/>
      <c r="N495" s="128" t="s">
        <v>558</v>
      </c>
      <c r="O495" s="119" t="s">
        <v>591</v>
      </c>
      <c r="P495" s="116">
        <v>0</v>
      </c>
      <c r="Q495" s="116">
        <v>0</v>
      </c>
      <c r="R495" s="116">
        <v>0</v>
      </c>
      <c r="S495" s="116">
        <v>0</v>
      </c>
      <c r="T495" s="116">
        <v>0</v>
      </c>
      <c r="U495" s="116">
        <v>0</v>
      </c>
      <c r="V495" s="116">
        <v>0</v>
      </c>
      <c r="W495" s="119"/>
      <c r="X495" s="116">
        <v>0</v>
      </c>
      <c r="Y495" s="28">
        <v>0</v>
      </c>
      <c r="Z495" s="119"/>
      <c r="AA495" s="119"/>
      <c r="AB495" s="119"/>
      <c r="AC495" s="119"/>
      <c r="AD495" s="119"/>
      <c r="AE495" s="119"/>
      <c r="AF495" s="119"/>
      <c r="AG495" s="119"/>
      <c r="AH495" s="119"/>
      <c r="AI495" s="119"/>
      <c r="AJ495" s="119"/>
      <c r="AK495" s="119"/>
      <c r="AL495" s="119"/>
      <c r="AM495" s="119"/>
      <c r="AN495" s="119"/>
      <c r="AO495" s="119"/>
      <c r="AP495" s="119"/>
      <c r="AQ495" s="193"/>
      <c r="AR495" s="193"/>
      <c r="AS495" s="193"/>
    </row>
    <row r="496" spans="1:45" s="120" customFormat="1" ht="12" customHeight="1" outlineLevel="1" thickBot="1">
      <c r="A496" s="297"/>
      <c r="B496" s="128" t="s">
        <v>560</v>
      </c>
      <c r="C496" s="144" t="s">
        <v>592</v>
      </c>
      <c r="D496" s="116">
        <v>-3</v>
      </c>
      <c r="E496" s="116">
        <v>0</v>
      </c>
      <c r="F496" s="116">
        <v>0</v>
      </c>
      <c r="G496" s="116">
        <v>-1</v>
      </c>
      <c r="H496" s="116">
        <v>0</v>
      </c>
      <c r="I496" s="116">
        <v>-4</v>
      </c>
      <c r="J496" s="119">
        <v>-3</v>
      </c>
      <c r="K496" s="119"/>
      <c r="L496" s="116">
        <v>-7</v>
      </c>
      <c r="M496" s="297"/>
      <c r="N496" s="128" t="s">
        <v>560</v>
      </c>
      <c r="O496" s="119" t="s">
        <v>592</v>
      </c>
      <c r="P496" s="116">
        <v>-3</v>
      </c>
      <c r="Q496" s="116">
        <v>0</v>
      </c>
      <c r="R496" s="116">
        <v>0</v>
      </c>
      <c r="S496" s="116">
        <v>-2</v>
      </c>
      <c r="T496" s="116">
        <v>-1</v>
      </c>
      <c r="U496" s="116">
        <v>-6</v>
      </c>
      <c r="V496" s="116">
        <v>-1</v>
      </c>
      <c r="W496" s="119"/>
      <c r="X496" s="116">
        <v>-7</v>
      </c>
      <c r="Y496" s="28">
        <v>0</v>
      </c>
      <c r="Z496" s="119"/>
      <c r="AA496" s="119"/>
      <c r="AB496" s="119"/>
      <c r="AC496" s="119"/>
      <c r="AD496" s="119"/>
      <c r="AE496" s="119"/>
      <c r="AF496" s="119"/>
      <c r="AG496" s="119"/>
      <c r="AH496" s="119"/>
      <c r="AI496" s="119"/>
      <c r="AJ496" s="119"/>
      <c r="AK496" s="119"/>
      <c r="AL496" s="119"/>
      <c r="AM496" s="119"/>
      <c r="AN496" s="119"/>
      <c r="AO496" s="119"/>
      <c r="AP496" s="119"/>
      <c r="AQ496" s="193"/>
      <c r="AR496" s="193"/>
      <c r="AS496" s="193"/>
    </row>
    <row r="497" spans="1:45" s="182" customFormat="1" ht="11.25" customHeight="1" thickTop="1" thickBot="1">
      <c r="A497" s="195"/>
      <c r="C497" s="183"/>
      <c r="D497" s="196" t="s">
        <v>399</v>
      </c>
      <c r="E497" s="196" t="s">
        <v>399</v>
      </c>
      <c r="F497" s="196" t="s">
        <v>399</v>
      </c>
      <c r="G497" s="196" t="s">
        <v>399</v>
      </c>
      <c r="H497" s="196" t="s">
        <v>399</v>
      </c>
      <c r="I497" s="196" t="s">
        <v>399</v>
      </c>
      <c r="J497" s="196" t="s">
        <v>399</v>
      </c>
      <c r="K497" s="184"/>
      <c r="L497" s="196"/>
      <c r="M497" s="195"/>
      <c r="N497" s="182" t="s">
        <v>608</v>
      </c>
      <c r="O497" s="183" t="s">
        <v>609</v>
      </c>
      <c r="P497" s="185">
        <v>52</v>
      </c>
      <c r="Q497" s="185">
        <v>4</v>
      </c>
      <c r="R497" s="185">
        <v>11</v>
      </c>
      <c r="S497" s="185">
        <v>9</v>
      </c>
      <c r="T497" s="185">
        <v>4</v>
      </c>
      <c r="U497" s="185">
        <v>80</v>
      </c>
      <c r="V497" s="185">
        <v>2</v>
      </c>
      <c r="W497" s="184"/>
      <c r="X497" s="185">
        <v>66</v>
      </c>
      <c r="Y497" s="28">
        <v>66</v>
      </c>
      <c r="Z497" s="184"/>
      <c r="AA497" s="184"/>
      <c r="AB497" s="184"/>
      <c r="AC497" s="184"/>
      <c r="AD497" s="184"/>
      <c r="AE497" s="184"/>
      <c r="AF497" s="184"/>
      <c r="AG497" s="184"/>
      <c r="AH497" s="184"/>
      <c r="AI497" s="184"/>
      <c r="AJ497" s="184"/>
      <c r="AK497" s="184"/>
      <c r="AL497" s="184"/>
      <c r="AM497" s="184"/>
      <c r="AN497" s="184"/>
      <c r="AO497" s="184"/>
      <c r="AP497" s="184"/>
      <c r="AQ497" s="197"/>
      <c r="AR497" s="197"/>
      <c r="AS497" s="197"/>
    </row>
    <row r="498" spans="1:45" s="159" customFormat="1" ht="12" customHeight="1" thickTop="1">
      <c r="A498" s="117"/>
      <c r="C498" s="186"/>
      <c r="D498" s="198"/>
      <c r="E498" s="198"/>
      <c r="F498" s="198"/>
      <c r="G498" s="198"/>
      <c r="H498" s="198"/>
      <c r="I498" s="198"/>
      <c r="J498" s="198"/>
      <c r="K498" s="161"/>
      <c r="L498" s="198"/>
      <c r="M498" s="117"/>
      <c r="O498" s="199"/>
      <c r="P498" s="157"/>
      <c r="Q498" s="157"/>
      <c r="R498" s="157"/>
      <c r="S498" s="157"/>
      <c r="T498" s="157"/>
      <c r="U498" s="157"/>
      <c r="V498" s="157"/>
      <c r="W498" s="158"/>
      <c r="X498" s="157"/>
      <c r="Y498" s="46"/>
      <c r="Z498" s="161"/>
      <c r="AA498" s="161"/>
      <c r="AB498" s="161"/>
      <c r="AC498" s="161"/>
      <c r="AD498" s="161"/>
      <c r="AE498" s="161"/>
      <c r="AF498" s="161"/>
      <c r="AG498" s="161"/>
      <c r="AH498" s="161"/>
      <c r="AI498" s="161"/>
      <c r="AJ498" s="161"/>
      <c r="AK498" s="161"/>
      <c r="AL498" s="161"/>
      <c r="AM498" s="161"/>
      <c r="AN498" s="161"/>
      <c r="AO498" s="161"/>
      <c r="AP498" s="161"/>
      <c r="AQ498" s="187"/>
      <c r="AR498" s="187"/>
      <c r="AS498" s="187"/>
    </row>
    <row r="499" spans="1:45" s="46" customFormat="1" ht="14" thickBot="1">
      <c r="A499" s="5"/>
      <c r="B499" s="29"/>
      <c r="C499" s="200"/>
      <c r="D499" s="29"/>
      <c r="E499" s="29"/>
      <c r="F499" s="29"/>
      <c r="G499" s="29"/>
      <c r="H499" s="29"/>
      <c r="I499" s="31"/>
      <c r="J499" s="31"/>
      <c r="K499" s="31"/>
      <c r="L499" s="31"/>
      <c r="M499" s="5"/>
      <c r="N499" s="29"/>
      <c r="O499" s="190"/>
      <c r="P499" s="190"/>
      <c r="Q499" s="190"/>
      <c r="R499" s="190"/>
      <c r="S499" s="190"/>
      <c r="T499" s="190"/>
      <c r="U499" s="190"/>
      <c r="V499" s="190"/>
      <c r="W499" s="190"/>
      <c r="X499" s="190"/>
    </row>
    <row r="500" spans="1:45" s="201" customFormat="1" ht="14" thickTop="1">
      <c r="A500" s="191"/>
      <c r="B500" s="11"/>
      <c r="C500" s="12"/>
      <c r="D500" s="13" t="s">
        <v>3</v>
      </c>
      <c r="E500" s="13" t="s">
        <v>4</v>
      </c>
      <c r="F500" s="13" t="s">
        <v>5</v>
      </c>
      <c r="G500" s="13" t="s">
        <v>6</v>
      </c>
      <c r="H500" s="13" t="s">
        <v>7</v>
      </c>
      <c r="I500" s="14" t="s">
        <v>8</v>
      </c>
      <c r="J500" s="13" t="s">
        <v>9</v>
      </c>
      <c r="K500" s="14"/>
      <c r="L500" s="14"/>
      <c r="M500" s="191"/>
      <c r="N500" s="11"/>
      <c r="O500" s="12"/>
      <c r="P500" s="13" t="s">
        <v>3</v>
      </c>
      <c r="Q500" s="13" t="s">
        <v>4</v>
      </c>
      <c r="R500" s="13" t="s">
        <v>5</v>
      </c>
      <c r="S500" s="13" t="s">
        <v>6</v>
      </c>
      <c r="T500" s="13" t="s">
        <v>7</v>
      </c>
      <c r="U500" s="14" t="s">
        <v>8</v>
      </c>
      <c r="V500" s="13" t="s">
        <v>9</v>
      </c>
      <c r="W500" s="15"/>
      <c r="X500" s="15"/>
    </row>
    <row r="501" spans="1:45" s="167" customFormat="1" ht="80" customHeight="1" thickBot="1">
      <c r="A501" s="192"/>
      <c r="C501" s="167" t="s">
        <v>610</v>
      </c>
      <c r="D501" s="169" t="s">
        <v>12</v>
      </c>
      <c r="E501" s="169" t="s">
        <v>13</v>
      </c>
      <c r="F501" s="170" t="s">
        <v>14</v>
      </c>
      <c r="G501" s="170" t="s">
        <v>15</v>
      </c>
      <c r="H501" s="170" t="s">
        <v>16</v>
      </c>
      <c r="I501" s="171" t="s">
        <v>17</v>
      </c>
      <c r="J501" s="169" t="s">
        <v>502</v>
      </c>
      <c r="K501" s="172" t="s">
        <v>503</v>
      </c>
      <c r="L501" s="21" t="s">
        <v>20</v>
      </c>
      <c r="M501" s="192"/>
      <c r="O501" s="167" t="s">
        <v>611</v>
      </c>
      <c r="P501" s="169" t="s">
        <v>12</v>
      </c>
      <c r="Q501" s="169" t="s">
        <v>13</v>
      </c>
      <c r="R501" s="170" t="s">
        <v>14</v>
      </c>
      <c r="S501" s="170" t="s">
        <v>15</v>
      </c>
      <c r="T501" s="170" t="s">
        <v>16</v>
      </c>
      <c r="U501" s="171" t="s">
        <v>17</v>
      </c>
      <c r="V501" s="169" t="s">
        <v>502</v>
      </c>
      <c r="W501" s="172" t="s">
        <v>503</v>
      </c>
      <c r="X501" s="21" t="s">
        <v>20</v>
      </c>
      <c r="Y501" s="202"/>
    </row>
    <row r="502" spans="1:45" s="120" customFormat="1" ht="12" customHeight="1">
      <c r="A502" s="287" t="s">
        <v>612</v>
      </c>
      <c r="B502" s="128" t="s">
        <v>566</v>
      </c>
      <c r="C502" s="144" t="s">
        <v>567</v>
      </c>
      <c r="D502" s="144">
        <v>2151</v>
      </c>
      <c r="E502" s="144">
        <v>93</v>
      </c>
      <c r="F502" s="144">
        <v>789</v>
      </c>
      <c r="G502" s="144">
        <v>1429</v>
      </c>
      <c r="H502" s="144">
        <v>159</v>
      </c>
      <c r="I502" s="116">
        <v>4621</v>
      </c>
      <c r="J502" s="144"/>
      <c r="K502" s="144"/>
      <c r="L502" s="116">
        <v>4621</v>
      </c>
      <c r="M502" s="287" t="s">
        <v>612</v>
      </c>
      <c r="N502" s="128" t="s">
        <v>566</v>
      </c>
      <c r="O502" s="119" t="s">
        <v>567</v>
      </c>
      <c r="P502" s="146"/>
      <c r="Q502" s="146"/>
      <c r="R502" s="146"/>
      <c r="S502" s="146"/>
      <c r="T502" s="146"/>
      <c r="U502" s="146"/>
      <c r="V502" s="146"/>
      <c r="W502" s="144"/>
      <c r="X502" s="146"/>
      <c r="Y502" s="28">
        <v>-4621</v>
      </c>
      <c r="Z502" s="119"/>
      <c r="AA502" s="119"/>
      <c r="AB502" s="119"/>
      <c r="AC502" s="119"/>
      <c r="AD502" s="119"/>
      <c r="AE502" s="119"/>
      <c r="AF502" s="119"/>
      <c r="AG502" s="119"/>
      <c r="AH502" s="119"/>
      <c r="AI502" s="119"/>
      <c r="AJ502" s="119"/>
      <c r="AK502" s="119"/>
      <c r="AL502" s="119"/>
      <c r="AM502" s="119"/>
      <c r="AN502" s="119"/>
      <c r="AO502" s="119"/>
      <c r="AP502" s="119"/>
      <c r="AQ502" s="193"/>
      <c r="AR502" s="193"/>
      <c r="AS502" s="193"/>
    </row>
    <row r="503" spans="1:45" s="120" customFormat="1" ht="12" customHeight="1" outlineLevel="1">
      <c r="A503" s="288"/>
      <c r="B503" s="128" t="s">
        <v>506</v>
      </c>
      <c r="C503" s="119" t="s">
        <v>568</v>
      </c>
      <c r="D503" s="116">
        <v>1274</v>
      </c>
      <c r="E503" s="116">
        <v>67</v>
      </c>
      <c r="F503" s="116">
        <v>497</v>
      </c>
      <c r="G503" s="116">
        <v>856</v>
      </c>
      <c r="H503" s="116">
        <v>124</v>
      </c>
      <c r="I503" s="116">
        <v>2818</v>
      </c>
      <c r="J503" s="119"/>
      <c r="K503" s="119"/>
      <c r="L503" s="116">
        <v>2818</v>
      </c>
      <c r="M503" s="288"/>
      <c r="N503" s="128" t="s">
        <v>506</v>
      </c>
      <c r="O503" s="119" t="s">
        <v>568</v>
      </c>
      <c r="P503" s="203" t="s">
        <v>399</v>
      </c>
      <c r="Q503" s="203" t="s">
        <v>399</v>
      </c>
      <c r="R503" s="203" t="s">
        <v>399</v>
      </c>
      <c r="S503" s="203" t="s">
        <v>399</v>
      </c>
      <c r="T503" s="203" t="s">
        <v>399</v>
      </c>
      <c r="U503" s="203" t="s">
        <v>399</v>
      </c>
      <c r="V503" s="203" t="s">
        <v>399</v>
      </c>
      <c r="W503" s="203" t="s">
        <v>399</v>
      </c>
      <c r="X503" s="203"/>
      <c r="Y503" s="28">
        <v>-2818</v>
      </c>
      <c r="Z503" s="119"/>
      <c r="AA503" s="119"/>
      <c r="AB503" s="119"/>
      <c r="AC503" s="119"/>
      <c r="AD503" s="119"/>
      <c r="AE503" s="119"/>
      <c r="AF503" s="119"/>
      <c r="AG503" s="119"/>
      <c r="AH503" s="119"/>
    </row>
    <row r="504" spans="1:45" s="125" customFormat="1" ht="12" customHeight="1" outlineLevel="2">
      <c r="A504" s="288"/>
      <c r="B504" s="131" t="s">
        <v>294</v>
      </c>
      <c r="C504" s="124" t="s">
        <v>613</v>
      </c>
      <c r="D504" s="123">
        <v>1226</v>
      </c>
      <c r="E504" s="123">
        <v>52</v>
      </c>
      <c r="F504" s="123">
        <v>467</v>
      </c>
      <c r="G504" s="123">
        <v>713</v>
      </c>
      <c r="H504" s="123">
        <v>121</v>
      </c>
      <c r="I504" s="116">
        <v>2579</v>
      </c>
      <c r="J504" s="124"/>
      <c r="K504" s="124"/>
      <c r="L504" s="116">
        <v>2579</v>
      </c>
      <c r="M504" s="288"/>
      <c r="N504" s="131" t="s">
        <v>294</v>
      </c>
      <c r="O504" s="124" t="s">
        <v>613</v>
      </c>
      <c r="P504" s="204" t="s">
        <v>399</v>
      </c>
      <c r="Q504" s="204" t="s">
        <v>399</v>
      </c>
      <c r="R504" s="204" t="s">
        <v>399</v>
      </c>
      <c r="S504" s="204" t="s">
        <v>399</v>
      </c>
      <c r="T504" s="204" t="s">
        <v>399</v>
      </c>
      <c r="U504" s="203" t="s">
        <v>399</v>
      </c>
      <c r="V504" s="204" t="s">
        <v>399</v>
      </c>
      <c r="W504" s="204" t="s">
        <v>399</v>
      </c>
      <c r="X504" s="203"/>
      <c r="Y504" s="28">
        <v>-2579</v>
      </c>
      <c r="Z504" s="124"/>
      <c r="AA504" s="124"/>
      <c r="AB504" s="124"/>
      <c r="AC504" s="124"/>
      <c r="AD504" s="124"/>
      <c r="AE504" s="124"/>
      <c r="AF504" s="124"/>
      <c r="AG504" s="124"/>
      <c r="AH504" s="124"/>
    </row>
    <row r="505" spans="1:45" s="125" customFormat="1" ht="12" customHeight="1" outlineLevel="2">
      <c r="A505" s="288"/>
      <c r="B505" s="131" t="s">
        <v>539</v>
      </c>
      <c r="C505" s="124" t="s">
        <v>614</v>
      </c>
      <c r="D505" s="123">
        <v>43</v>
      </c>
      <c r="E505" s="124"/>
      <c r="F505" s="123">
        <v>22</v>
      </c>
      <c r="G505" s="123">
        <v>48</v>
      </c>
      <c r="H505" s="123">
        <v>1</v>
      </c>
      <c r="I505" s="116">
        <v>114</v>
      </c>
      <c r="J505" s="124"/>
      <c r="K505" s="124"/>
      <c r="L505" s="116">
        <v>114</v>
      </c>
      <c r="M505" s="288"/>
      <c r="N505" s="131" t="s">
        <v>539</v>
      </c>
      <c r="O505" s="124" t="s">
        <v>614</v>
      </c>
      <c r="P505" s="204" t="s">
        <v>399</v>
      </c>
      <c r="Q505" s="204" t="s">
        <v>399</v>
      </c>
      <c r="R505" s="204" t="s">
        <v>399</v>
      </c>
      <c r="S505" s="204" t="s">
        <v>399</v>
      </c>
      <c r="T505" s="204" t="s">
        <v>399</v>
      </c>
      <c r="U505" s="203" t="s">
        <v>399</v>
      </c>
      <c r="V505" s="204" t="s">
        <v>399</v>
      </c>
      <c r="W505" s="204" t="s">
        <v>399</v>
      </c>
      <c r="X505" s="203"/>
      <c r="Y505" s="28">
        <v>-114</v>
      </c>
      <c r="Z505" s="124"/>
      <c r="AA505" s="124"/>
      <c r="AB505" s="124"/>
      <c r="AC505" s="124"/>
      <c r="AD505" s="124"/>
      <c r="AE505" s="124"/>
      <c r="AF505" s="124"/>
      <c r="AG505" s="124"/>
      <c r="AH505" s="124"/>
    </row>
    <row r="506" spans="1:45" s="125" customFormat="1" ht="12" customHeight="1" outlineLevel="2">
      <c r="A506" s="288"/>
      <c r="B506" s="131" t="s">
        <v>541</v>
      </c>
      <c r="C506" s="124" t="s">
        <v>574</v>
      </c>
      <c r="D506" s="123">
        <v>5</v>
      </c>
      <c r="E506" s="123">
        <v>15</v>
      </c>
      <c r="F506" s="123">
        <v>8</v>
      </c>
      <c r="G506" s="123">
        <v>95</v>
      </c>
      <c r="H506" s="123">
        <v>2</v>
      </c>
      <c r="I506" s="116">
        <v>125</v>
      </c>
      <c r="J506" s="124"/>
      <c r="K506" s="124"/>
      <c r="L506" s="116">
        <v>125</v>
      </c>
      <c r="M506" s="288"/>
      <c r="N506" s="131" t="s">
        <v>541</v>
      </c>
      <c r="O506" s="124" t="s">
        <v>574</v>
      </c>
      <c r="P506" s="204" t="s">
        <v>399</v>
      </c>
      <c r="Q506" s="204" t="s">
        <v>399</v>
      </c>
      <c r="R506" s="204" t="s">
        <v>399</v>
      </c>
      <c r="S506" s="204" t="s">
        <v>399</v>
      </c>
      <c r="T506" s="204" t="s">
        <v>399</v>
      </c>
      <c r="U506" s="203" t="s">
        <v>399</v>
      </c>
      <c r="V506" s="204" t="s">
        <v>399</v>
      </c>
      <c r="W506" s="204" t="s">
        <v>399</v>
      </c>
      <c r="X506" s="203"/>
      <c r="Y506" s="28">
        <v>-125</v>
      </c>
      <c r="Z506" s="124"/>
      <c r="AA506" s="124"/>
      <c r="AB506" s="124"/>
      <c r="AC506" s="124"/>
      <c r="AD506" s="124"/>
      <c r="AE506" s="124"/>
      <c r="AF506" s="124"/>
      <c r="AG506" s="124"/>
      <c r="AH506" s="124"/>
    </row>
    <row r="507" spans="1:45" s="120" customFormat="1" ht="12" customHeight="1" outlineLevel="1">
      <c r="A507" s="288"/>
      <c r="B507" s="128" t="s">
        <v>508</v>
      </c>
      <c r="C507" s="119" t="s">
        <v>575</v>
      </c>
      <c r="D507" s="116">
        <v>877</v>
      </c>
      <c r="E507" s="116">
        <v>26</v>
      </c>
      <c r="F507" s="116">
        <v>292</v>
      </c>
      <c r="G507" s="116">
        <v>573</v>
      </c>
      <c r="H507" s="116">
        <v>35</v>
      </c>
      <c r="I507" s="116">
        <v>1803</v>
      </c>
      <c r="J507" s="119"/>
      <c r="K507" s="119"/>
      <c r="L507" s="116">
        <v>1803</v>
      </c>
      <c r="M507" s="288"/>
      <c r="N507" s="128" t="s">
        <v>508</v>
      </c>
      <c r="O507" s="119" t="s">
        <v>575</v>
      </c>
      <c r="P507" s="203" t="s">
        <v>399</v>
      </c>
      <c r="Q507" s="203" t="s">
        <v>399</v>
      </c>
      <c r="R507" s="203" t="s">
        <v>399</v>
      </c>
      <c r="S507" s="203" t="s">
        <v>399</v>
      </c>
      <c r="T507" s="203" t="s">
        <v>399</v>
      </c>
      <c r="U507" s="203" t="s">
        <v>399</v>
      </c>
      <c r="V507" s="203" t="s">
        <v>399</v>
      </c>
      <c r="W507" s="203" t="s">
        <v>399</v>
      </c>
      <c r="X507" s="203"/>
      <c r="Y507" s="28">
        <v>-1803</v>
      </c>
      <c r="Z507" s="119"/>
      <c r="AA507" s="119"/>
      <c r="AB507" s="119"/>
      <c r="AC507" s="119"/>
      <c r="AD507" s="119"/>
      <c r="AE507" s="119"/>
      <c r="AF507" s="119"/>
      <c r="AG507" s="119"/>
      <c r="AH507" s="119"/>
    </row>
    <row r="508" spans="1:45" s="125" customFormat="1" ht="12" customHeight="1" outlineLevel="2">
      <c r="A508" s="288"/>
      <c r="B508" s="131" t="s">
        <v>367</v>
      </c>
      <c r="C508" s="161" t="s">
        <v>576</v>
      </c>
      <c r="D508" s="123">
        <v>864</v>
      </c>
      <c r="E508" s="123">
        <v>23</v>
      </c>
      <c r="F508" s="123">
        <v>286</v>
      </c>
      <c r="G508" s="123">
        <v>573</v>
      </c>
      <c r="H508" s="123">
        <v>35</v>
      </c>
      <c r="I508" s="116">
        <v>1781</v>
      </c>
      <c r="J508" s="124"/>
      <c r="K508" s="124"/>
      <c r="L508" s="116">
        <v>1781</v>
      </c>
      <c r="M508" s="288"/>
      <c r="N508" s="131" t="s">
        <v>367</v>
      </c>
      <c r="O508" s="124" t="s">
        <v>576</v>
      </c>
      <c r="P508" s="204" t="s">
        <v>399</v>
      </c>
      <c r="Q508" s="204" t="s">
        <v>399</v>
      </c>
      <c r="R508" s="204" t="s">
        <v>399</v>
      </c>
      <c r="S508" s="204" t="s">
        <v>399</v>
      </c>
      <c r="T508" s="204" t="s">
        <v>399</v>
      </c>
      <c r="U508" s="203" t="s">
        <v>399</v>
      </c>
      <c r="V508" s="204" t="s">
        <v>399</v>
      </c>
      <c r="W508" s="204" t="s">
        <v>399</v>
      </c>
      <c r="X508" s="203"/>
      <c r="Y508" s="28">
        <v>-1781</v>
      </c>
      <c r="Z508" s="124"/>
      <c r="AA508" s="124"/>
      <c r="AB508" s="124"/>
      <c r="AC508" s="124"/>
      <c r="AD508" s="124"/>
      <c r="AE508" s="124"/>
      <c r="AF508" s="124"/>
      <c r="AG508" s="124"/>
      <c r="AH508" s="124"/>
    </row>
    <row r="509" spans="1:45" s="125" customFormat="1" ht="12" customHeight="1" outlineLevel="2">
      <c r="A509" s="288"/>
      <c r="B509" s="131" t="s">
        <v>385</v>
      </c>
      <c r="C509" s="161" t="s">
        <v>579</v>
      </c>
      <c r="D509" s="123">
        <v>13</v>
      </c>
      <c r="E509" s="123" t="s">
        <v>163</v>
      </c>
      <c r="F509" s="123">
        <v>6</v>
      </c>
      <c r="G509" s="124"/>
      <c r="H509" s="124"/>
      <c r="I509" s="116">
        <v>22</v>
      </c>
      <c r="J509" s="124"/>
      <c r="K509" s="124"/>
      <c r="L509" s="116">
        <v>22</v>
      </c>
      <c r="M509" s="288"/>
      <c r="N509" s="131" t="s">
        <v>385</v>
      </c>
      <c r="O509" s="124" t="s">
        <v>579</v>
      </c>
      <c r="P509" s="204" t="s">
        <v>399</v>
      </c>
      <c r="Q509" s="204" t="s">
        <v>399</v>
      </c>
      <c r="R509" s="204" t="s">
        <v>399</v>
      </c>
      <c r="S509" s="204" t="s">
        <v>399</v>
      </c>
      <c r="T509" s="204" t="s">
        <v>399</v>
      </c>
      <c r="U509" s="203" t="s">
        <v>399</v>
      </c>
      <c r="V509" s="204" t="s">
        <v>399</v>
      </c>
      <c r="W509" s="204" t="s">
        <v>399</v>
      </c>
      <c r="X509" s="203"/>
      <c r="Y509" s="28">
        <v>-22</v>
      </c>
      <c r="Z509" s="124"/>
      <c r="AA509" s="124"/>
      <c r="AB509" s="124"/>
      <c r="AC509" s="124"/>
      <c r="AD509" s="124"/>
      <c r="AE509" s="124"/>
      <c r="AF509" s="124"/>
      <c r="AG509" s="124"/>
      <c r="AH509" s="124"/>
    </row>
    <row r="510" spans="1:45" s="125" customFormat="1" ht="12" customHeight="1" outlineLevel="2">
      <c r="A510" s="288"/>
      <c r="B510" s="131" t="s">
        <v>512</v>
      </c>
      <c r="C510" s="161" t="s">
        <v>580</v>
      </c>
      <c r="D510" s="123"/>
      <c r="E510" s="123"/>
      <c r="F510" s="123"/>
      <c r="G510" s="124"/>
      <c r="H510" s="124"/>
      <c r="I510" s="116"/>
      <c r="J510" s="124"/>
      <c r="K510" s="124"/>
      <c r="L510" s="116"/>
      <c r="M510" s="288"/>
      <c r="N510" s="131" t="s">
        <v>512</v>
      </c>
      <c r="O510" s="124" t="s">
        <v>580</v>
      </c>
      <c r="P510" s="124"/>
      <c r="Q510" s="124"/>
      <c r="R510" s="124"/>
      <c r="S510" s="124"/>
      <c r="T510" s="124"/>
      <c r="U510" s="119"/>
      <c r="V510" s="124"/>
      <c r="W510" s="124"/>
      <c r="X510" s="119"/>
      <c r="Y510" s="28">
        <v>0</v>
      </c>
      <c r="Z510" s="124"/>
      <c r="AA510" s="124"/>
      <c r="AB510" s="124"/>
      <c r="AC510" s="124"/>
      <c r="AD510" s="124"/>
      <c r="AE510" s="124"/>
      <c r="AF510" s="124"/>
      <c r="AG510" s="124"/>
      <c r="AH510" s="124"/>
    </row>
    <row r="511" spans="1:45" s="120" customFormat="1" ht="12" customHeight="1">
      <c r="A511" s="288"/>
      <c r="B511" s="128" t="s">
        <v>524</v>
      </c>
      <c r="C511" s="119" t="s">
        <v>581</v>
      </c>
      <c r="D511" s="116">
        <v>982</v>
      </c>
      <c r="E511" s="116">
        <v>3421</v>
      </c>
      <c r="F511" s="116">
        <v>396</v>
      </c>
      <c r="G511" s="116">
        <v>3260</v>
      </c>
      <c r="H511" s="116">
        <v>172</v>
      </c>
      <c r="I511" s="116">
        <v>8231</v>
      </c>
      <c r="J511" s="119">
        <v>805</v>
      </c>
      <c r="K511" s="119"/>
      <c r="L511" s="116">
        <v>9036</v>
      </c>
      <c r="M511" s="288"/>
      <c r="N511" s="128" t="s">
        <v>524</v>
      </c>
      <c r="O511" s="119" t="s">
        <v>581</v>
      </c>
      <c r="P511" s="116">
        <v>3221</v>
      </c>
      <c r="Q511" s="116">
        <v>3544</v>
      </c>
      <c r="R511" s="116">
        <v>687</v>
      </c>
      <c r="S511" s="116">
        <v>189</v>
      </c>
      <c r="T511" s="116">
        <v>121</v>
      </c>
      <c r="U511" s="116">
        <v>7762</v>
      </c>
      <c r="V511" s="119">
        <v>1274</v>
      </c>
      <c r="W511" s="119"/>
      <c r="X511" s="116">
        <v>9036</v>
      </c>
      <c r="Y511" s="28">
        <v>0</v>
      </c>
      <c r="Z511" s="119"/>
      <c r="AA511" s="119"/>
      <c r="AB511" s="119"/>
      <c r="AC511" s="119"/>
      <c r="AD511" s="119"/>
      <c r="AE511" s="119"/>
      <c r="AF511" s="119"/>
      <c r="AG511" s="119"/>
      <c r="AH511" s="119"/>
    </row>
    <row r="512" spans="1:45" s="125" customFormat="1" ht="12" customHeight="1" outlineLevel="1">
      <c r="A512" s="288"/>
      <c r="B512" s="131" t="s">
        <v>546</v>
      </c>
      <c r="C512" s="124" t="s">
        <v>582</v>
      </c>
      <c r="D512" s="124"/>
      <c r="E512" s="123" t="s">
        <v>615</v>
      </c>
      <c r="F512" s="123" t="s">
        <v>577</v>
      </c>
      <c r="G512" s="124"/>
      <c r="H512" s="124"/>
      <c r="I512" s="116">
        <v>770</v>
      </c>
      <c r="J512" s="124"/>
      <c r="K512" s="124"/>
      <c r="L512" s="116">
        <v>770</v>
      </c>
      <c r="M512" s="288"/>
      <c r="N512" s="131" t="s">
        <v>546</v>
      </c>
      <c r="O512" s="124" t="s">
        <v>582</v>
      </c>
      <c r="P512" s="124"/>
      <c r="Q512" s="124"/>
      <c r="R512" s="124"/>
      <c r="S512" s="124"/>
      <c r="T512" s="124"/>
      <c r="U512" s="116">
        <v>0</v>
      </c>
      <c r="V512" s="124">
        <v>770</v>
      </c>
      <c r="W512" s="124"/>
      <c r="X512" s="116">
        <v>770</v>
      </c>
      <c r="Y512" s="28">
        <v>0</v>
      </c>
      <c r="Z512" s="124"/>
      <c r="AA512" s="124"/>
      <c r="AB512" s="124"/>
      <c r="AC512" s="124"/>
      <c r="AD512" s="124"/>
      <c r="AE512" s="124"/>
      <c r="AF512" s="124"/>
      <c r="AG512" s="124"/>
      <c r="AH512" s="124"/>
    </row>
    <row r="513" spans="1:34" s="125" customFormat="1" ht="12" customHeight="1" outlineLevel="1">
      <c r="A513" s="288"/>
      <c r="B513" s="131" t="s">
        <v>548</v>
      </c>
      <c r="C513" s="124" t="s">
        <v>583</v>
      </c>
      <c r="D513" s="123" t="s">
        <v>616</v>
      </c>
      <c r="E513" s="124"/>
      <c r="F513" s="123" t="s">
        <v>617</v>
      </c>
      <c r="G513" s="123" t="s">
        <v>618</v>
      </c>
      <c r="H513" s="123" t="s">
        <v>619</v>
      </c>
      <c r="I513" s="116">
        <v>1482</v>
      </c>
      <c r="J513" s="123" t="s">
        <v>620</v>
      </c>
      <c r="K513" s="124"/>
      <c r="L513" s="116">
        <v>1587</v>
      </c>
      <c r="M513" s="288"/>
      <c r="N513" s="131" t="s">
        <v>548</v>
      </c>
      <c r="O513" s="124" t="s">
        <v>583</v>
      </c>
      <c r="P513" s="123" t="s">
        <v>596</v>
      </c>
      <c r="Q513" s="123">
        <v>1281</v>
      </c>
      <c r="R513" s="123" t="s">
        <v>621</v>
      </c>
      <c r="S513" s="123" t="s">
        <v>407</v>
      </c>
      <c r="T513" s="123" t="s">
        <v>622</v>
      </c>
      <c r="U513" s="116">
        <v>1471</v>
      </c>
      <c r="V513" s="123" t="s">
        <v>623</v>
      </c>
      <c r="W513" s="124"/>
      <c r="X513" s="116">
        <v>1587</v>
      </c>
      <c r="Y513" s="28">
        <v>0</v>
      </c>
      <c r="Z513" s="124"/>
      <c r="AA513" s="124"/>
      <c r="AB513" s="124"/>
      <c r="AC513" s="124"/>
      <c r="AD513" s="124"/>
      <c r="AE513" s="124"/>
      <c r="AF513" s="124"/>
      <c r="AG513" s="124"/>
      <c r="AH513" s="124"/>
    </row>
    <row r="514" spans="1:34" s="125" customFormat="1" ht="12" customHeight="1" outlineLevel="1">
      <c r="A514" s="288"/>
      <c r="B514" s="131" t="s">
        <v>550</v>
      </c>
      <c r="C514" s="124" t="s">
        <v>584</v>
      </c>
      <c r="D514" s="123" t="s">
        <v>624</v>
      </c>
      <c r="E514" s="123" t="s">
        <v>625</v>
      </c>
      <c r="F514" s="124"/>
      <c r="G514" s="123" t="s">
        <v>626</v>
      </c>
      <c r="H514" s="123" t="s">
        <v>627</v>
      </c>
      <c r="I514" s="116">
        <v>1263</v>
      </c>
      <c r="J514" s="123" t="s">
        <v>628</v>
      </c>
      <c r="K514" s="124"/>
      <c r="L514" s="116">
        <v>1388</v>
      </c>
      <c r="M514" s="288"/>
      <c r="N514" s="131" t="s">
        <v>550</v>
      </c>
      <c r="O514" s="124" t="s">
        <v>584</v>
      </c>
      <c r="P514" s="123" t="s">
        <v>629</v>
      </c>
      <c r="Q514" s="123">
        <v>1053</v>
      </c>
      <c r="R514" s="123" t="s">
        <v>630</v>
      </c>
      <c r="S514" s="123" t="s">
        <v>164</v>
      </c>
      <c r="T514" s="124"/>
      <c r="U514" s="116">
        <v>1311</v>
      </c>
      <c r="V514" s="123" t="s">
        <v>631</v>
      </c>
      <c r="W514" s="124"/>
      <c r="X514" s="116">
        <v>1388</v>
      </c>
      <c r="Y514" s="28">
        <v>0</v>
      </c>
      <c r="Z514" s="124"/>
      <c r="AA514" s="124"/>
      <c r="AB514" s="124"/>
      <c r="AC514" s="124"/>
      <c r="AD514" s="124"/>
      <c r="AE514" s="124"/>
      <c r="AF514" s="124"/>
      <c r="AG514" s="124"/>
      <c r="AH514" s="124"/>
    </row>
    <row r="515" spans="1:34" s="125" customFormat="1" ht="12" customHeight="1" outlineLevel="1">
      <c r="A515" s="288"/>
      <c r="B515" s="131" t="s">
        <v>552</v>
      </c>
      <c r="C515" s="124" t="s">
        <v>587</v>
      </c>
      <c r="D515" s="123" t="s">
        <v>632</v>
      </c>
      <c r="E515" s="123">
        <v>1187</v>
      </c>
      <c r="F515" s="123" t="s">
        <v>633</v>
      </c>
      <c r="G515" s="123" t="s">
        <v>602</v>
      </c>
      <c r="H515" s="123" t="s">
        <v>600</v>
      </c>
      <c r="I515" s="116">
        <v>1384</v>
      </c>
      <c r="J515" s="123" t="s">
        <v>634</v>
      </c>
      <c r="K515" s="124"/>
      <c r="L515" s="116">
        <v>1454</v>
      </c>
      <c r="M515" s="288"/>
      <c r="N515" s="131" t="s">
        <v>552</v>
      </c>
      <c r="O515" s="124" t="s">
        <v>587</v>
      </c>
      <c r="P515" s="123" t="s">
        <v>635</v>
      </c>
      <c r="Q515" s="124"/>
      <c r="R515" s="123" t="s">
        <v>636</v>
      </c>
      <c r="S515" s="123" t="s">
        <v>637</v>
      </c>
      <c r="T515" s="123" t="s">
        <v>638</v>
      </c>
      <c r="U515" s="116">
        <v>1437</v>
      </c>
      <c r="V515" s="123" t="s">
        <v>292</v>
      </c>
      <c r="W515" s="124"/>
      <c r="X515" s="116">
        <v>1454</v>
      </c>
      <c r="Y515" s="28">
        <v>0</v>
      </c>
      <c r="Z515" s="124"/>
      <c r="AA515" s="124"/>
      <c r="AB515" s="124"/>
      <c r="AC515" s="124"/>
      <c r="AD515" s="124"/>
      <c r="AE515" s="124"/>
      <c r="AF515" s="124"/>
      <c r="AG515" s="124"/>
      <c r="AH515" s="124"/>
    </row>
    <row r="516" spans="1:34" s="125" customFormat="1" ht="12" customHeight="1" outlineLevel="1">
      <c r="A516" s="288"/>
      <c r="B516" s="131" t="s">
        <v>554</v>
      </c>
      <c r="C516" s="124" t="s">
        <v>588</v>
      </c>
      <c r="D516" s="123">
        <v>280</v>
      </c>
      <c r="E516" s="123">
        <v>551</v>
      </c>
      <c r="F516" s="123" t="s">
        <v>597</v>
      </c>
      <c r="G516" s="123">
        <v>1749</v>
      </c>
      <c r="H516" s="123" t="s">
        <v>598</v>
      </c>
      <c r="I516" s="116">
        <v>2614</v>
      </c>
      <c r="J516" s="123">
        <v>345</v>
      </c>
      <c r="K516" s="124"/>
      <c r="L516" s="116">
        <v>2959</v>
      </c>
      <c r="M516" s="288"/>
      <c r="N516" s="131" t="s">
        <v>554</v>
      </c>
      <c r="O516" s="124" t="s">
        <v>588</v>
      </c>
      <c r="P516" s="123">
        <v>1987</v>
      </c>
      <c r="Q516" s="123">
        <v>765</v>
      </c>
      <c r="R516" s="123" t="s">
        <v>162</v>
      </c>
      <c r="S516" s="124"/>
      <c r="T516" s="124"/>
      <c r="U516" s="116">
        <v>2756</v>
      </c>
      <c r="V516" s="123">
        <v>203</v>
      </c>
      <c r="W516" s="124"/>
      <c r="X516" s="116">
        <v>2959</v>
      </c>
      <c r="Y516" s="28">
        <v>0</v>
      </c>
      <c r="Z516" s="124"/>
      <c r="AA516" s="124"/>
      <c r="AB516" s="124"/>
      <c r="AC516" s="124"/>
      <c r="AD516" s="124"/>
      <c r="AE516" s="124"/>
      <c r="AF516" s="124"/>
      <c r="AG516" s="124"/>
      <c r="AH516" s="124"/>
    </row>
    <row r="517" spans="1:34" s="125" customFormat="1" ht="12" customHeight="1" outlineLevel="1">
      <c r="A517" s="288"/>
      <c r="B517" s="131" t="s">
        <v>556</v>
      </c>
      <c r="C517" s="124" t="s">
        <v>590</v>
      </c>
      <c r="D517" s="123" t="s">
        <v>627</v>
      </c>
      <c r="E517" s="123" t="s">
        <v>585</v>
      </c>
      <c r="F517" s="123" t="s">
        <v>156</v>
      </c>
      <c r="G517" s="123">
        <v>391</v>
      </c>
      <c r="H517" s="123" t="s">
        <v>162</v>
      </c>
      <c r="I517" s="116">
        <v>470</v>
      </c>
      <c r="J517" s="123" t="s">
        <v>639</v>
      </c>
      <c r="K517" s="124"/>
      <c r="L517" s="116">
        <v>496</v>
      </c>
      <c r="M517" s="288"/>
      <c r="N517" s="131" t="s">
        <v>556</v>
      </c>
      <c r="O517" s="124" t="s">
        <v>590</v>
      </c>
      <c r="P517" s="123" t="s">
        <v>597</v>
      </c>
      <c r="Q517" s="123">
        <v>435</v>
      </c>
      <c r="R517" s="123" t="s">
        <v>640</v>
      </c>
      <c r="S517" s="124"/>
      <c r="T517" s="123" t="s">
        <v>433</v>
      </c>
      <c r="U517" s="116">
        <v>471</v>
      </c>
      <c r="V517" s="123" t="s">
        <v>627</v>
      </c>
      <c r="W517" s="124"/>
      <c r="X517" s="116">
        <v>496</v>
      </c>
      <c r="Y517" s="28">
        <v>0</v>
      </c>
      <c r="Z517" s="124"/>
      <c r="AA517" s="124"/>
      <c r="AB517" s="124"/>
      <c r="AC517" s="124"/>
      <c r="AD517" s="124"/>
      <c r="AE517" s="124"/>
      <c r="AF517" s="124"/>
      <c r="AG517" s="124"/>
      <c r="AH517" s="124"/>
    </row>
    <row r="518" spans="1:34" s="125" customFormat="1" ht="12" customHeight="1" outlineLevel="1">
      <c r="A518" s="288"/>
      <c r="B518" s="131" t="s">
        <v>558</v>
      </c>
      <c r="C518" s="124" t="s">
        <v>591</v>
      </c>
      <c r="D518" s="123">
        <v>5</v>
      </c>
      <c r="E518" s="123">
        <v>13</v>
      </c>
      <c r="F518" s="123">
        <v>0</v>
      </c>
      <c r="G518" s="123">
        <v>3</v>
      </c>
      <c r="H518" s="123">
        <v>0</v>
      </c>
      <c r="I518" s="116">
        <v>21</v>
      </c>
      <c r="J518" s="123">
        <v>0</v>
      </c>
      <c r="K518" s="124"/>
      <c r="L518" s="116">
        <v>21</v>
      </c>
      <c r="M518" s="288"/>
      <c r="N518" s="131" t="s">
        <v>558</v>
      </c>
      <c r="O518" s="124" t="s">
        <v>591</v>
      </c>
      <c r="P518" s="123">
        <v>4</v>
      </c>
      <c r="Q518" s="123">
        <v>10</v>
      </c>
      <c r="R518" s="123"/>
      <c r="S518" s="124"/>
      <c r="T518" s="123"/>
      <c r="U518" s="116">
        <v>14</v>
      </c>
      <c r="V518" s="123">
        <v>7</v>
      </c>
      <c r="W518" s="124"/>
      <c r="X518" s="116">
        <v>21</v>
      </c>
      <c r="Y518" s="28">
        <v>0</v>
      </c>
      <c r="Z518" s="124"/>
      <c r="AA518" s="124"/>
      <c r="AB518" s="124"/>
      <c r="AC518" s="124"/>
      <c r="AD518" s="124"/>
      <c r="AE518" s="124"/>
      <c r="AF518" s="124"/>
      <c r="AG518" s="124"/>
      <c r="AH518" s="124"/>
    </row>
    <row r="519" spans="1:34" s="125" customFormat="1" ht="12" customHeight="1" outlineLevel="1" thickBot="1">
      <c r="A519" s="289"/>
      <c r="B519" s="131" t="s">
        <v>560</v>
      </c>
      <c r="C519" s="161" t="s">
        <v>592</v>
      </c>
      <c r="D519" s="123" t="s">
        <v>617</v>
      </c>
      <c r="E519" s="124"/>
      <c r="F519" s="123" t="s">
        <v>640</v>
      </c>
      <c r="G519" s="123" t="s">
        <v>641</v>
      </c>
      <c r="H519" s="123" t="s">
        <v>163</v>
      </c>
      <c r="I519" s="116">
        <v>227</v>
      </c>
      <c r="J519" s="123" t="s">
        <v>642</v>
      </c>
      <c r="K519" s="124"/>
      <c r="L519" s="116">
        <v>361</v>
      </c>
      <c r="M519" s="289"/>
      <c r="N519" s="131" t="s">
        <v>560</v>
      </c>
      <c r="O519" s="124" t="s">
        <v>592</v>
      </c>
      <c r="P519" s="123">
        <v>237</v>
      </c>
      <c r="Q519" s="124"/>
      <c r="R519" s="123" t="s">
        <v>598</v>
      </c>
      <c r="S519" s="123">
        <v>8</v>
      </c>
      <c r="T519" s="123" t="s">
        <v>643</v>
      </c>
      <c r="U519" s="116">
        <v>302</v>
      </c>
      <c r="V519" s="123" t="s">
        <v>644</v>
      </c>
      <c r="W519" s="124"/>
      <c r="X519" s="116">
        <v>361</v>
      </c>
      <c r="Y519" s="28">
        <v>0</v>
      </c>
      <c r="Z519" s="124"/>
      <c r="AA519" s="124"/>
      <c r="AB519" s="124"/>
      <c r="AC519" s="124"/>
      <c r="AD519" s="124"/>
      <c r="AE519" s="124"/>
      <c r="AF519" s="124"/>
      <c r="AG519" s="124"/>
      <c r="AH519" s="124"/>
    </row>
    <row r="520" spans="1:34" s="182" customFormat="1" ht="12" customHeight="1" thickTop="1" thickBot="1">
      <c r="A520" s="195"/>
      <c r="C520" s="183"/>
      <c r="D520" s="196" t="s">
        <v>399</v>
      </c>
      <c r="E520" s="196" t="s">
        <v>399</v>
      </c>
      <c r="F520" s="196" t="s">
        <v>399</v>
      </c>
      <c r="G520" s="196" t="s">
        <v>399</v>
      </c>
      <c r="H520" s="196" t="s">
        <v>399</v>
      </c>
      <c r="I520" s="196" t="s">
        <v>399</v>
      </c>
      <c r="J520" s="196" t="s">
        <v>399</v>
      </c>
      <c r="K520" s="196" t="s">
        <v>399</v>
      </c>
      <c r="L520" s="196"/>
      <c r="M520" s="195"/>
      <c r="N520" s="182" t="s">
        <v>645</v>
      </c>
      <c r="O520" s="183" t="s">
        <v>646</v>
      </c>
      <c r="P520" s="185">
        <v>-88</v>
      </c>
      <c r="Q520" s="185">
        <v>-30</v>
      </c>
      <c r="R520" s="185">
        <v>498</v>
      </c>
      <c r="S520" s="185">
        <v>4500</v>
      </c>
      <c r="T520" s="185">
        <v>210</v>
      </c>
      <c r="U520" s="185">
        <v>5090</v>
      </c>
      <c r="V520" s="185">
        <v>-469</v>
      </c>
      <c r="W520" s="184"/>
      <c r="X520" s="185">
        <v>4621</v>
      </c>
      <c r="Y520" s="205">
        <v>4621</v>
      </c>
      <c r="Z520" s="184"/>
      <c r="AA520" s="184"/>
      <c r="AB520" s="184"/>
      <c r="AC520" s="184"/>
      <c r="AD520" s="184"/>
      <c r="AE520" s="184"/>
      <c r="AF520" s="184"/>
      <c r="AG520" s="184"/>
      <c r="AH520" s="184"/>
    </row>
    <row r="521" spans="1:34" s="120" customFormat="1" ht="12" customHeight="1" thickTop="1">
      <c r="A521" s="292" t="s">
        <v>647</v>
      </c>
      <c r="B521" s="128" t="s">
        <v>566</v>
      </c>
      <c r="C521" s="144" t="s">
        <v>567</v>
      </c>
      <c r="D521" s="116">
        <v>300</v>
      </c>
      <c r="E521" s="116">
        <v>-2</v>
      </c>
      <c r="F521" s="116">
        <v>57</v>
      </c>
      <c r="G521" s="116">
        <v>116</v>
      </c>
      <c r="H521" s="116">
        <v>11</v>
      </c>
      <c r="I521" s="116">
        <v>482</v>
      </c>
      <c r="J521" s="119"/>
      <c r="K521" s="119"/>
      <c r="L521" s="116">
        <v>482</v>
      </c>
      <c r="M521" s="292" t="s">
        <v>648</v>
      </c>
      <c r="N521" s="128" t="s">
        <v>566</v>
      </c>
      <c r="O521" s="119" t="s">
        <v>567</v>
      </c>
      <c r="P521" s="203" t="s">
        <v>399</v>
      </c>
      <c r="Q521" s="203" t="s">
        <v>399</v>
      </c>
      <c r="R521" s="203" t="s">
        <v>399</v>
      </c>
      <c r="S521" s="203" t="s">
        <v>399</v>
      </c>
      <c r="T521" s="203" t="s">
        <v>399</v>
      </c>
      <c r="U521" s="203" t="s">
        <v>399</v>
      </c>
      <c r="V521" s="203" t="s">
        <v>399</v>
      </c>
      <c r="W521" s="203" t="s">
        <v>399</v>
      </c>
      <c r="X521" s="203"/>
      <c r="Y521" s="28">
        <v>-482</v>
      </c>
      <c r="Z521" s="119"/>
      <c r="AA521" s="119"/>
      <c r="AB521" s="119"/>
      <c r="AC521" s="119"/>
      <c r="AD521" s="119"/>
      <c r="AE521" s="119"/>
      <c r="AF521" s="119"/>
      <c r="AG521" s="119"/>
      <c r="AH521" s="119"/>
    </row>
    <row r="522" spans="1:34" s="120" customFormat="1" ht="12" customHeight="1" outlineLevel="1">
      <c r="A522" s="293"/>
      <c r="B522" s="128" t="s">
        <v>506</v>
      </c>
      <c r="C522" s="119" t="s">
        <v>568</v>
      </c>
      <c r="D522" s="116">
        <v>195</v>
      </c>
      <c r="E522" s="116">
        <v>-4</v>
      </c>
      <c r="F522" s="116">
        <v>29</v>
      </c>
      <c r="G522" s="116">
        <v>67</v>
      </c>
      <c r="H522" s="116">
        <v>7</v>
      </c>
      <c r="I522" s="116">
        <v>294</v>
      </c>
      <c r="J522" s="119"/>
      <c r="K522" s="119"/>
      <c r="L522" s="116">
        <v>294</v>
      </c>
      <c r="M522" s="293"/>
      <c r="N522" s="128" t="s">
        <v>506</v>
      </c>
      <c r="O522" s="119" t="s">
        <v>568</v>
      </c>
      <c r="P522" s="203" t="s">
        <v>399</v>
      </c>
      <c r="Q522" s="203" t="s">
        <v>399</v>
      </c>
      <c r="R522" s="203" t="s">
        <v>399</v>
      </c>
      <c r="S522" s="203" t="s">
        <v>399</v>
      </c>
      <c r="T522" s="203" t="s">
        <v>399</v>
      </c>
      <c r="U522" s="203" t="s">
        <v>399</v>
      </c>
      <c r="V522" s="203" t="s">
        <v>399</v>
      </c>
      <c r="W522" s="203" t="s">
        <v>399</v>
      </c>
      <c r="X522" s="203"/>
      <c r="Y522" s="28">
        <v>-294</v>
      </c>
      <c r="Z522" s="119"/>
      <c r="AA522" s="119"/>
      <c r="AB522" s="119"/>
      <c r="AC522" s="119"/>
      <c r="AD522" s="119"/>
      <c r="AE522" s="119"/>
      <c r="AF522" s="119"/>
      <c r="AG522" s="119"/>
      <c r="AH522" s="119"/>
    </row>
    <row r="523" spans="1:34" s="120" customFormat="1" ht="12" customHeight="1" outlineLevel="2">
      <c r="A523" s="293"/>
      <c r="B523" s="128" t="s">
        <v>294</v>
      </c>
      <c r="C523" s="119" t="s">
        <v>613</v>
      </c>
      <c r="D523" s="116">
        <v>165</v>
      </c>
      <c r="E523" s="116">
        <v>-2</v>
      </c>
      <c r="F523" s="116">
        <v>23</v>
      </c>
      <c r="G523" s="116">
        <v>53</v>
      </c>
      <c r="H523" s="116">
        <v>7</v>
      </c>
      <c r="I523" s="116">
        <v>246</v>
      </c>
      <c r="J523" s="119"/>
      <c r="K523" s="119"/>
      <c r="L523" s="116">
        <v>246</v>
      </c>
      <c r="M523" s="293"/>
      <c r="N523" s="128" t="s">
        <v>294</v>
      </c>
      <c r="O523" s="119" t="s">
        <v>613</v>
      </c>
      <c r="P523" s="203" t="s">
        <v>399</v>
      </c>
      <c r="Q523" s="203" t="s">
        <v>399</v>
      </c>
      <c r="R523" s="203" t="s">
        <v>399</v>
      </c>
      <c r="S523" s="203" t="s">
        <v>399</v>
      </c>
      <c r="T523" s="203" t="s">
        <v>399</v>
      </c>
      <c r="U523" s="203" t="s">
        <v>399</v>
      </c>
      <c r="V523" s="203" t="s">
        <v>399</v>
      </c>
      <c r="W523" s="203" t="s">
        <v>399</v>
      </c>
      <c r="X523" s="203"/>
      <c r="Y523" s="28">
        <v>-246</v>
      </c>
      <c r="Z523" s="119"/>
      <c r="AA523" s="119"/>
      <c r="AB523" s="119"/>
      <c r="AC523" s="119"/>
      <c r="AD523" s="119"/>
      <c r="AE523" s="119"/>
      <c r="AF523" s="119"/>
      <c r="AG523" s="119"/>
      <c r="AH523" s="119"/>
    </row>
    <row r="524" spans="1:34" s="120" customFormat="1" ht="12" customHeight="1" outlineLevel="2">
      <c r="A524" s="293"/>
      <c r="B524" s="128" t="s">
        <v>539</v>
      </c>
      <c r="C524" s="119" t="s">
        <v>614</v>
      </c>
      <c r="D524" s="116">
        <v>27</v>
      </c>
      <c r="E524" s="116">
        <v>0</v>
      </c>
      <c r="F524" s="116">
        <v>1</v>
      </c>
      <c r="G524" s="116">
        <v>4</v>
      </c>
      <c r="H524" s="116">
        <v>0</v>
      </c>
      <c r="I524" s="116">
        <v>32</v>
      </c>
      <c r="J524" s="119"/>
      <c r="K524" s="119"/>
      <c r="L524" s="116">
        <v>32</v>
      </c>
      <c r="M524" s="293"/>
      <c r="N524" s="128" t="s">
        <v>539</v>
      </c>
      <c r="O524" s="119" t="s">
        <v>614</v>
      </c>
      <c r="P524" s="203" t="s">
        <v>399</v>
      </c>
      <c r="Q524" s="203" t="s">
        <v>399</v>
      </c>
      <c r="R524" s="203" t="s">
        <v>399</v>
      </c>
      <c r="S524" s="203" t="s">
        <v>399</v>
      </c>
      <c r="T524" s="203" t="s">
        <v>399</v>
      </c>
      <c r="U524" s="203" t="s">
        <v>399</v>
      </c>
      <c r="V524" s="203" t="s">
        <v>399</v>
      </c>
      <c r="W524" s="203" t="s">
        <v>399</v>
      </c>
      <c r="X524" s="203"/>
      <c r="Y524" s="28">
        <v>-32</v>
      </c>
      <c r="Z524" s="119"/>
      <c r="AA524" s="119"/>
      <c r="AB524" s="119"/>
      <c r="AC524" s="119"/>
      <c r="AD524" s="119"/>
      <c r="AE524" s="119"/>
      <c r="AF524" s="119"/>
      <c r="AG524" s="119"/>
      <c r="AH524" s="119"/>
    </row>
    <row r="525" spans="1:34" s="120" customFormat="1" ht="12" customHeight="1" outlineLevel="2">
      <c r="A525" s="293"/>
      <c r="B525" s="128" t="s">
        <v>541</v>
      </c>
      <c r="C525" s="119" t="s">
        <v>574</v>
      </c>
      <c r="D525" s="116">
        <v>3</v>
      </c>
      <c r="E525" s="116">
        <v>-2</v>
      </c>
      <c r="F525" s="116">
        <v>5</v>
      </c>
      <c r="G525" s="116">
        <v>10</v>
      </c>
      <c r="H525" s="116">
        <v>0</v>
      </c>
      <c r="I525" s="116">
        <v>16</v>
      </c>
      <c r="J525" s="119"/>
      <c r="K525" s="119"/>
      <c r="L525" s="116">
        <v>16</v>
      </c>
      <c r="M525" s="293"/>
      <c r="N525" s="128" t="s">
        <v>541</v>
      </c>
      <c r="O525" s="119" t="s">
        <v>574</v>
      </c>
      <c r="P525" s="203" t="s">
        <v>399</v>
      </c>
      <c r="Q525" s="203" t="s">
        <v>399</v>
      </c>
      <c r="R525" s="203" t="s">
        <v>399</v>
      </c>
      <c r="S525" s="203" t="s">
        <v>399</v>
      </c>
      <c r="T525" s="203" t="s">
        <v>399</v>
      </c>
      <c r="U525" s="203" t="s">
        <v>399</v>
      </c>
      <c r="V525" s="203" t="s">
        <v>399</v>
      </c>
      <c r="W525" s="203" t="s">
        <v>399</v>
      </c>
      <c r="X525" s="203"/>
      <c r="Y525" s="28">
        <v>-16</v>
      </c>
      <c r="Z525" s="119"/>
      <c r="AA525" s="119"/>
      <c r="AB525" s="119"/>
      <c r="AC525" s="119"/>
      <c r="AD525" s="119"/>
      <c r="AE525" s="119"/>
      <c r="AF525" s="119"/>
      <c r="AG525" s="119"/>
      <c r="AH525" s="119"/>
    </row>
    <row r="526" spans="1:34" s="120" customFormat="1" ht="12" customHeight="1" outlineLevel="1">
      <c r="A526" s="293"/>
      <c r="B526" s="128" t="s">
        <v>508</v>
      </c>
      <c r="C526" s="119" t="s">
        <v>575</v>
      </c>
      <c r="D526" s="116">
        <v>105</v>
      </c>
      <c r="E526" s="116">
        <v>2</v>
      </c>
      <c r="F526" s="116">
        <v>28</v>
      </c>
      <c r="G526" s="116">
        <v>49</v>
      </c>
      <c r="H526" s="116">
        <v>4</v>
      </c>
      <c r="I526" s="116">
        <v>188</v>
      </c>
      <c r="J526" s="119"/>
      <c r="K526" s="119"/>
      <c r="L526" s="116">
        <v>188</v>
      </c>
      <c r="M526" s="293"/>
      <c r="N526" s="128" t="s">
        <v>508</v>
      </c>
      <c r="O526" s="119" t="s">
        <v>575</v>
      </c>
      <c r="P526" s="203" t="s">
        <v>399</v>
      </c>
      <c r="Q526" s="203" t="s">
        <v>399</v>
      </c>
      <c r="R526" s="203" t="s">
        <v>399</v>
      </c>
      <c r="S526" s="203" t="s">
        <v>399</v>
      </c>
      <c r="T526" s="203" t="s">
        <v>399</v>
      </c>
      <c r="U526" s="203" t="s">
        <v>399</v>
      </c>
      <c r="V526" s="203" t="s">
        <v>399</v>
      </c>
      <c r="W526" s="203" t="s">
        <v>399</v>
      </c>
      <c r="X526" s="203"/>
      <c r="Y526" s="28">
        <v>-188</v>
      </c>
      <c r="Z526" s="119"/>
      <c r="AA526" s="119"/>
      <c r="AB526" s="119"/>
      <c r="AC526" s="119"/>
      <c r="AD526" s="119"/>
      <c r="AE526" s="119"/>
      <c r="AF526" s="119"/>
      <c r="AG526" s="119"/>
      <c r="AH526" s="119"/>
    </row>
    <row r="527" spans="1:34" s="120" customFormat="1" ht="12" customHeight="1" outlineLevel="2">
      <c r="A527" s="293"/>
      <c r="B527" s="128" t="s">
        <v>367</v>
      </c>
      <c r="C527" s="144" t="s">
        <v>576</v>
      </c>
      <c r="D527" s="116">
        <v>101</v>
      </c>
      <c r="E527" s="116">
        <v>1</v>
      </c>
      <c r="F527" s="116">
        <v>26</v>
      </c>
      <c r="G527" s="116">
        <v>48</v>
      </c>
      <c r="H527" s="116">
        <v>4</v>
      </c>
      <c r="I527" s="116">
        <v>180</v>
      </c>
      <c r="J527" s="119"/>
      <c r="K527" s="119"/>
      <c r="L527" s="116">
        <v>180</v>
      </c>
      <c r="M527" s="293"/>
      <c r="N527" s="128" t="s">
        <v>367</v>
      </c>
      <c r="O527" s="119" t="s">
        <v>576</v>
      </c>
      <c r="P527" s="203" t="s">
        <v>399</v>
      </c>
      <c r="Q527" s="203" t="s">
        <v>399</v>
      </c>
      <c r="R527" s="203" t="s">
        <v>399</v>
      </c>
      <c r="S527" s="203" t="s">
        <v>399</v>
      </c>
      <c r="T527" s="203" t="s">
        <v>399</v>
      </c>
      <c r="U527" s="203" t="s">
        <v>399</v>
      </c>
      <c r="V527" s="203" t="s">
        <v>399</v>
      </c>
      <c r="W527" s="203" t="s">
        <v>399</v>
      </c>
      <c r="X527" s="203"/>
      <c r="Y527" s="28">
        <v>-180</v>
      </c>
      <c r="Z527" s="119"/>
      <c r="AA527" s="119"/>
      <c r="AB527" s="119"/>
      <c r="AC527" s="119"/>
      <c r="AD527" s="119"/>
      <c r="AE527" s="119"/>
      <c r="AF527" s="119"/>
      <c r="AG527" s="119"/>
      <c r="AH527" s="119"/>
    </row>
    <row r="528" spans="1:34" s="120" customFormat="1" ht="12" customHeight="1" outlineLevel="2">
      <c r="A528" s="293"/>
      <c r="B528" s="128" t="s">
        <v>385</v>
      </c>
      <c r="C528" s="144" t="s">
        <v>579</v>
      </c>
      <c r="D528" s="119">
        <v>4</v>
      </c>
      <c r="E528" s="119">
        <v>1</v>
      </c>
      <c r="F528" s="119">
        <v>2</v>
      </c>
      <c r="G528" s="119">
        <v>1</v>
      </c>
      <c r="H528" s="119">
        <v>0</v>
      </c>
      <c r="I528" s="116">
        <v>8</v>
      </c>
      <c r="J528" s="119"/>
      <c r="K528" s="119"/>
      <c r="L528" s="116">
        <v>8</v>
      </c>
      <c r="M528" s="293"/>
      <c r="N528" s="128" t="s">
        <v>385</v>
      </c>
      <c r="O528" s="119" t="s">
        <v>579</v>
      </c>
      <c r="P528" s="203" t="s">
        <v>399</v>
      </c>
      <c r="Q528" s="203" t="s">
        <v>399</v>
      </c>
      <c r="R528" s="203" t="s">
        <v>399</v>
      </c>
      <c r="S528" s="203" t="s">
        <v>399</v>
      </c>
      <c r="T528" s="203" t="s">
        <v>399</v>
      </c>
      <c r="U528" s="203" t="s">
        <v>399</v>
      </c>
      <c r="V528" s="203" t="s">
        <v>399</v>
      </c>
      <c r="W528" s="203" t="s">
        <v>399</v>
      </c>
      <c r="X528" s="203"/>
      <c r="Y528" s="28">
        <v>-8</v>
      </c>
      <c r="Z528" s="119"/>
      <c r="AA528" s="119"/>
      <c r="AB528" s="119"/>
      <c r="AC528" s="119"/>
      <c r="AD528" s="119"/>
      <c r="AE528" s="119"/>
      <c r="AF528" s="119"/>
      <c r="AG528" s="119"/>
      <c r="AH528" s="119"/>
    </row>
    <row r="529" spans="1:34" s="120" customFormat="1" ht="12" customHeight="1" outlineLevel="2">
      <c r="A529" s="293"/>
      <c r="B529" s="128" t="s">
        <v>512</v>
      </c>
      <c r="C529" s="144" t="s">
        <v>580</v>
      </c>
      <c r="D529" s="119">
        <v>0</v>
      </c>
      <c r="E529" s="119">
        <v>0</v>
      </c>
      <c r="F529" s="119">
        <v>0</v>
      </c>
      <c r="G529" s="119">
        <v>0</v>
      </c>
      <c r="H529" s="119">
        <v>0</v>
      </c>
      <c r="I529" s="116">
        <v>0</v>
      </c>
      <c r="J529" s="119"/>
      <c r="K529" s="119"/>
      <c r="L529" s="116">
        <v>0</v>
      </c>
      <c r="M529" s="293"/>
      <c r="N529" s="128" t="s">
        <v>512</v>
      </c>
      <c r="O529" s="119" t="s">
        <v>580</v>
      </c>
      <c r="P529" s="119"/>
      <c r="Q529" s="119"/>
      <c r="R529" s="119"/>
      <c r="S529" s="119"/>
      <c r="T529" s="119"/>
      <c r="U529" s="119"/>
      <c r="V529" s="119"/>
      <c r="W529" s="119"/>
      <c r="X529" s="119"/>
      <c r="Y529" s="28">
        <v>0</v>
      </c>
      <c r="Z529" s="119"/>
      <c r="AA529" s="119"/>
      <c r="AB529" s="119"/>
      <c r="AC529" s="119"/>
      <c r="AD529" s="119"/>
      <c r="AE529" s="119"/>
      <c r="AF529" s="119"/>
      <c r="AG529" s="119"/>
      <c r="AH529" s="119"/>
    </row>
    <row r="530" spans="1:34" s="120" customFormat="1" ht="12" customHeight="1">
      <c r="A530" s="293"/>
      <c r="B530" s="128" t="s">
        <v>524</v>
      </c>
      <c r="C530" s="119" t="s">
        <v>581</v>
      </c>
      <c r="D530" s="116">
        <v>93</v>
      </c>
      <c r="E530" s="116">
        <v>230</v>
      </c>
      <c r="F530" s="116">
        <v>-9</v>
      </c>
      <c r="G530" s="116">
        <v>205</v>
      </c>
      <c r="H530" s="116">
        <v>4</v>
      </c>
      <c r="I530" s="116">
        <v>523</v>
      </c>
      <c r="J530" s="119">
        <v>54</v>
      </c>
      <c r="K530" s="119"/>
      <c r="L530" s="116">
        <v>577</v>
      </c>
      <c r="M530" s="293"/>
      <c r="N530" s="128" t="s">
        <v>524</v>
      </c>
      <c r="O530" s="119" t="s">
        <v>581</v>
      </c>
      <c r="P530" s="116">
        <v>157</v>
      </c>
      <c r="Q530" s="116">
        <v>224</v>
      </c>
      <c r="R530" s="116">
        <v>102</v>
      </c>
      <c r="S530" s="116">
        <v>16</v>
      </c>
      <c r="T530" s="116">
        <v>6</v>
      </c>
      <c r="U530" s="116">
        <v>505</v>
      </c>
      <c r="V530" s="119">
        <v>72</v>
      </c>
      <c r="W530" s="119"/>
      <c r="X530" s="116">
        <v>577</v>
      </c>
      <c r="Y530" s="28">
        <v>0</v>
      </c>
      <c r="Z530" s="119"/>
      <c r="AA530" s="119"/>
      <c r="AB530" s="119"/>
      <c r="AC530" s="119"/>
      <c r="AD530" s="119"/>
      <c r="AE530" s="119"/>
      <c r="AF530" s="119"/>
      <c r="AG530" s="119"/>
      <c r="AH530" s="119"/>
    </row>
    <row r="531" spans="1:34" s="120" customFormat="1" ht="12" customHeight="1" outlineLevel="1">
      <c r="A531" s="293"/>
      <c r="B531" s="128" t="s">
        <v>546</v>
      </c>
      <c r="C531" s="119" t="s">
        <v>582</v>
      </c>
      <c r="D531" s="119">
        <v>0</v>
      </c>
      <c r="E531" s="119">
        <v>10</v>
      </c>
      <c r="F531" s="119">
        <v>1</v>
      </c>
      <c r="G531" s="119">
        <v>0</v>
      </c>
      <c r="H531" s="119">
        <v>0</v>
      </c>
      <c r="I531" s="116">
        <v>11</v>
      </c>
      <c r="J531" s="119">
        <v>1</v>
      </c>
      <c r="K531" s="119"/>
      <c r="L531" s="116">
        <v>12</v>
      </c>
      <c r="M531" s="293"/>
      <c r="N531" s="128" t="s">
        <v>546</v>
      </c>
      <c r="O531" s="119" t="s">
        <v>582</v>
      </c>
      <c r="P531" s="119"/>
      <c r="Q531" s="119"/>
      <c r="R531" s="119"/>
      <c r="S531" s="119"/>
      <c r="T531" s="119"/>
      <c r="U531" s="116"/>
      <c r="V531" s="116">
        <v>12</v>
      </c>
      <c r="W531" s="119"/>
      <c r="X531" s="116">
        <v>12</v>
      </c>
      <c r="Y531" s="28">
        <v>0</v>
      </c>
      <c r="Z531" s="119"/>
      <c r="AA531" s="119"/>
      <c r="AB531" s="119"/>
      <c r="AC531" s="119"/>
      <c r="AD531" s="119"/>
      <c r="AE531" s="119"/>
      <c r="AF531" s="119"/>
      <c r="AG531" s="119"/>
      <c r="AH531" s="119"/>
    </row>
    <row r="532" spans="1:34" s="120" customFormat="1" ht="12" customHeight="1" outlineLevel="1">
      <c r="A532" s="293"/>
      <c r="B532" s="128" t="s">
        <v>548</v>
      </c>
      <c r="C532" s="119" t="s">
        <v>583</v>
      </c>
      <c r="D532" s="116">
        <v>39</v>
      </c>
      <c r="E532" s="116">
        <v>10</v>
      </c>
      <c r="F532" s="116">
        <v>-26</v>
      </c>
      <c r="G532" s="116">
        <v>64</v>
      </c>
      <c r="H532" s="116">
        <v>2</v>
      </c>
      <c r="I532" s="116">
        <v>89</v>
      </c>
      <c r="J532" s="116">
        <v>11</v>
      </c>
      <c r="K532" s="119"/>
      <c r="L532" s="116">
        <v>100</v>
      </c>
      <c r="M532" s="293"/>
      <c r="N532" s="128" t="s">
        <v>548</v>
      </c>
      <c r="O532" s="119" t="s">
        <v>583</v>
      </c>
      <c r="P532" s="116">
        <v>0</v>
      </c>
      <c r="Q532" s="116">
        <v>65</v>
      </c>
      <c r="R532" s="116">
        <v>37</v>
      </c>
      <c r="S532" s="116">
        <v>0</v>
      </c>
      <c r="T532" s="116">
        <v>0</v>
      </c>
      <c r="U532" s="116">
        <v>102</v>
      </c>
      <c r="V532" s="116">
        <v>-2</v>
      </c>
      <c r="W532" s="119"/>
      <c r="X532" s="116">
        <v>100</v>
      </c>
      <c r="Y532" s="28">
        <v>0</v>
      </c>
      <c r="Z532" s="119"/>
      <c r="AA532" s="119"/>
      <c r="AB532" s="119"/>
      <c r="AC532" s="119"/>
      <c r="AD532" s="119"/>
      <c r="AE532" s="119"/>
      <c r="AF532" s="119"/>
      <c r="AG532" s="119"/>
      <c r="AH532" s="119"/>
    </row>
    <row r="533" spans="1:34" s="120" customFormat="1" ht="12" customHeight="1" outlineLevel="1">
      <c r="A533" s="293"/>
      <c r="B533" s="128" t="s">
        <v>550</v>
      </c>
      <c r="C533" s="119" t="s">
        <v>584</v>
      </c>
      <c r="D533" s="116">
        <v>10</v>
      </c>
      <c r="E533" s="116">
        <v>96</v>
      </c>
      <c r="F533" s="116">
        <v>4</v>
      </c>
      <c r="G533" s="116">
        <v>16</v>
      </c>
      <c r="H533" s="116">
        <v>0</v>
      </c>
      <c r="I533" s="116">
        <v>126</v>
      </c>
      <c r="J533" s="116">
        <v>13</v>
      </c>
      <c r="K533" s="119"/>
      <c r="L533" s="116">
        <v>139</v>
      </c>
      <c r="M533" s="293"/>
      <c r="N533" s="128" t="s">
        <v>550</v>
      </c>
      <c r="O533" s="119" t="s">
        <v>584</v>
      </c>
      <c r="P533" s="116">
        <v>7</v>
      </c>
      <c r="Q533" s="116">
        <v>64</v>
      </c>
      <c r="R533" s="116">
        <v>45</v>
      </c>
      <c r="S533" s="116">
        <v>0</v>
      </c>
      <c r="T533" s="116">
        <v>0</v>
      </c>
      <c r="U533" s="116">
        <v>116</v>
      </c>
      <c r="V533" s="116">
        <v>23</v>
      </c>
      <c r="W533" s="119"/>
      <c r="X533" s="116">
        <v>139</v>
      </c>
      <c r="Y533" s="28">
        <v>0</v>
      </c>
      <c r="Z533" s="119"/>
      <c r="AA533" s="119"/>
      <c r="AB533" s="119"/>
      <c r="AC533" s="119"/>
      <c r="AD533" s="119"/>
      <c r="AE533" s="119"/>
      <c r="AF533" s="119"/>
      <c r="AG533" s="119"/>
      <c r="AH533" s="119"/>
    </row>
    <row r="534" spans="1:34" s="120" customFormat="1" ht="12" customHeight="1" outlineLevel="1">
      <c r="A534" s="293"/>
      <c r="B534" s="128" t="s">
        <v>552</v>
      </c>
      <c r="C534" s="119" t="s">
        <v>587</v>
      </c>
      <c r="D534" s="119">
        <v>19</v>
      </c>
      <c r="E534" s="119">
        <v>53</v>
      </c>
      <c r="F534" s="119">
        <v>3</v>
      </c>
      <c r="G534" s="119">
        <v>3</v>
      </c>
      <c r="H534" s="119">
        <v>0</v>
      </c>
      <c r="I534" s="116">
        <v>78</v>
      </c>
      <c r="J534" s="119">
        <v>4</v>
      </c>
      <c r="K534" s="119"/>
      <c r="L534" s="116">
        <v>82</v>
      </c>
      <c r="M534" s="293"/>
      <c r="N534" s="128" t="s">
        <v>552</v>
      </c>
      <c r="O534" s="119" t="s">
        <v>587</v>
      </c>
      <c r="P534" s="119">
        <v>21</v>
      </c>
      <c r="Q534" s="119">
        <v>0</v>
      </c>
      <c r="R534" s="119">
        <v>9</v>
      </c>
      <c r="S534" s="119">
        <v>11</v>
      </c>
      <c r="T534" s="119">
        <v>6</v>
      </c>
      <c r="U534" s="116">
        <v>47</v>
      </c>
      <c r="V534" s="119">
        <v>35</v>
      </c>
      <c r="W534" s="119"/>
      <c r="X534" s="116">
        <v>82</v>
      </c>
      <c r="Y534" s="28">
        <v>0</v>
      </c>
      <c r="Z534" s="119"/>
      <c r="AA534" s="119"/>
      <c r="AB534" s="119"/>
      <c r="AC534" s="119"/>
      <c r="AD534" s="119"/>
      <c r="AE534" s="119"/>
      <c r="AF534" s="119"/>
      <c r="AG534" s="119"/>
      <c r="AH534" s="119"/>
    </row>
    <row r="535" spans="1:34" s="120" customFormat="1" ht="12" customHeight="1" outlineLevel="1">
      <c r="A535" s="293"/>
      <c r="B535" s="128" t="s">
        <v>554</v>
      </c>
      <c r="C535" s="119" t="s">
        <v>588</v>
      </c>
      <c r="D535" s="116">
        <v>17</v>
      </c>
      <c r="E535" s="116">
        <v>44</v>
      </c>
      <c r="F535" s="116">
        <v>3</v>
      </c>
      <c r="G535" s="116">
        <v>76</v>
      </c>
      <c r="H535" s="116">
        <v>1</v>
      </c>
      <c r="I535" s="116">
        <v>141</v>
      </c>
      <c r="J535" s="116">
        <v>15</v>
      </c>
      <c r="K535" s="119"/>
      <c r="L535" s="116">
        <v>156</v>
      </c>
      <c r="M535" s="293"/>
      <c r="N535" s="128" t="s">
        <v>554</v>
      </c>
      <c r="O535" s="119" t="s">
        <v>588</v>
      </c>
      <c r="P535" s="116">
        <v>100</v>
      </c>
      <c r="Q535" s="116">
        <v>39</v>
      </c>
      <c r="R535" s="116">
        <v>2</v>
      </c>
      <c r="S535" s="116">
        <v>0</v>
      </c>
      <c r="T535" s="116">
        <v>0</v>
      </c>
      <c r="U535" s="116">
        <v>141</v>
      </c>
      <c r="V535" s="116">
        <v>15</v>
      </c>
      <c r="W535" s="119"/>
      <c r="X535" s="116">
        <v>156</v>
      </c>
      <c r="Y535" s="28">
        <v>0</v>
      </c>
      <c r="Z535" s="119"/>
      <c r="AA535" s="119"/>
      <c r="AB535" s="119"/>
      <c r="AC535" s="119"/>
      <c r="AD535" s="119"/>
      <c r="AE535" s="119"/>
      <c r="AF535" s="119"/>
      <c r="AG535" s="119"/>
      <c r="AH535" s="119"/>
    </row>
    <row r="536" spans="1:34" s="120" customFormat="1" ht="12" customHeight="1" outlineLevel="1">
      <c r="A536" s="293"/>
      <c r="B536" s="128" t="s">
        <v>556</v>
      </c>
      <c r="C536" s="119" t="s">
        <v>590</v>
      </c>
      <c r="D536" s="119">
        <v>1</v>
      </c>
      <c r="E536" s="119">
        <v>8</v>
      </c>
      <c r="F536" s="119">
        <v>1</v>
      </c>
      <c r="G536" s="119">
        <v>39</v>
      </c>
      <c r="H536" s="119">
        <v>0</v>
      </c>
      <c r="I536" s="116">
        <v>49</v>
      </c>
      <c r="J536" s="119">
        <v>0</v>
      </c>
      <c r="K536" s="119"/>
      <c r="L536" s="116">
        <v>49</v>
      </c>
      <c r="M536" s="293"/>
      <c r="N536" s="128" t="s">
        <v>556</v>
      </c>
      <c r="O536" s="119" t="s">
        <v>590</v>
      </c>
      <c r="P536" s="119">
        <v>0</v>
      </c>
      <c r="Q536" s="119">
        <v>48</v>
      </c>
      <c r="R536" s="119">
        <v>0</v>
      </c>
      <c r="S536" s="119">
        <v>1</v>
      </c>
      <c r="T536" s="119">
        <v>0</v>
      </c>
      <c r="U536" s="116">
        <v>49</v>
      </c>
      <c r="V536" s="119">
        <v>0</v>
      </c>
      <c r="W536" s="119"/>
      <c r="X536" s="116">
        <v>49</v>
      </c>
      <c r="Y536" s="28">
        <v>0</v>
      </c>
      <c r="Z536" s="119"/>
      <c r="AA536" s="119"/>
      <c r="AB536" s="119"/>
      <c r="AC536" s="119"/>
      <c r="AD536" s="119"/>
      <c r="AE536" s="119"/>
      <c r="AF536" s="119"/>
      <c r="AG536" s="119"/>
      <c r="AH536" s="119"/>
    </row>
    <row r="537" spans="1:34" s="120" customFormat="1" ht="12" customHeight="1" outlineLevel="1">
      <c r="A537" s="293"/>
      <c r="B537" s="128" t="s">
        <v>558</v>
      </c>
      <c r="C537" s="119" t="s">
        <v>591</v>
      </c>
      <c r="D537" s="119">
        <v>3</v>
      </c>
      <c r="E537" s="119">
        <v>8</v>
      </c>
      <c r="F537" s="119">
        <v>0</v>
      </c>
      <c r="G537" s="119">
        <v>3</v>
      </c>
      <c r="H537" s="119">
        <v>0</v>
      </c>
      <c r="I537" s="116">
        <v>14</v>
      </c>
      <c r="J537" s="119">
        <v>0</v>
      </c>
      <c r="K537" s="119"/>
      <c r="L537" s="116">
        <v>14</v>
      </c>
      <c r="M537" s="293"/>
      <c r="N537" s="128" t="s">
        <v>558</v>
      </c>
      <c r="O537" s="119" t="s">
        <v>591</v>
      </c>
      <c r="P537" s="119">
        <v>3</v>
      </c>
      <c r="Q537" s="119">
        <v>8</v>
      </c>
      <c r="R537" s="119">
        <v>0</v>
      </c>
      <c r="S537" s="119">
        <v>0</v>
      </c>
      <c r="T537" s="119">
        <v>0</v>
      </c>
      <c r="U537" s="116">
        <v>11</v>
      </c>
      <c r="V537" s="119">
        <v>3</v>
      </c>
      <c r="W537" s="119"/>
      <c r="X537" s="116">
        <v>14</v>
      </c>
      <c r="Y537" s="28">
        <v>0</v>
      </c>
      <c r="Z537" s="119"/>
      <c r="AA537" s="119"/>
      <c r="AB537" s="119"/>
      <c r="AC537" s="119"/>
      <c r="AD537" s="119"/>
      <c r="AE537" s="119"/>
      <c r="AF537" s="119"/>
      <c r="AG537" s="119"/>
      <c r="AH537" s="119"/>
    </row>
    <row r="538" spans="1:34" s="120" customFormat="1" ht="12" customHeight="1" outlineLevel="1" thickBot="1">
      <c r="A538" s="294"/>
      <c r="B538" s="128" t="s">
        <v>560</v>
      </c>
      <c r="C538" s="144" t="s">
        <v>592</v>
      </c>
      <c r="D538" s="116">
        <v>4</v>
      </c>
      <c r="E538" s="116">
        <v>1</v>
      </c>
      <c r="F538" s="116">
        <v>5</v>
      </c>
      <c r="G538" s="116">
        <v>4</v>
      </c>
      <c r="H538" s="116">
        <v>1</v>
      </c>
      <c r="I538" s="116">
        <v>15</v>
      </c>
      <c r="J538" s="116">
        <v>10</v>
      </c>
      <c r="K538" s="119"/>
      <c r="L538" s="116">
        <v>25</v>
      </c>
      <c r="M538" s="294"/>
      <c r="N538" s="128" t="s">
        <v>560</v>
      </c>
      <c r="O538" s="119" t="s">
        <v>592</v>
      </c>
      <c r="P538" s="116">
        <v>26</v>
      </c>
      <c r="Q538" s="116">
        <v>0</v>
      </c>
      <c r="R538" s="116">
        <v>9</v>
      </c>
      <c r="S538" s="116">
        <v>4</v>
      </c>
      <c r="T538" s="116">
        <v>0</v>
      </c>
      <c r="U538" s="116">
        <v>39</v>
      </c>
      <c r="V538" s="116">
        <v>-14</v>
      </c>
      <c r="W538" s="119"/>
      <c r="X538" s="116">
        <v>25</v>
      </c>
      <c r="Y538" s="28">
        <v>0</v>
      </c>
      <c r="Z538" s="119"/>
      <c r="AA538" s="119"/>
      <c r="AB538" s="119"/>
      <c r="AC538" s="119"/>
      <c r="AD538" s="119"/>
      <c r="AE538" s="119"/>
      <c r="AF538" s="119"/>
      <c r="AG538" s="119"/>
      <c r="AH538" s="119"/>
    </row>
    <row r="539" spans="1:34" s="182" customFormat="1" ht="12" customHeight="1" thickTop="1" thickBot="1">
      <c r="A539" s="195"/>
      <c r="C539" s="183"/>
      <c r="D539" s="196" t="s">
        <v>399</v>
      </c>
      <c r="E539" s="196" t="s">
        <v>399</v>
      </c>
      <c r="F539" s="196" t="s">
        <v>399</v>
      </c>
      <c r="G539" s="196" t="s">
        <v>399</v>
      </c>
      <c r="H539" s="196" t="s">
        <v>399</v>
      </c>
      <c r="I539" s="196" t="s">
        <v>399</v>
      </c>
      <c r="J539" s="196" t="s">
        <v>399</v>
      </c>
      <c r="K539" s="196" t="s">
        <v>399</v>
      </c>
      <c r="L539" s="196"/>
      <c r="M539" s="195"/>
      <c r="N539" s="182" t="s">
        <v>649</v>
      </c>
      <c r="O539" s="183" t="s">
        <v>650</v>
      </c>
      <c r="P539" s="185">
        <v>236</v>
      </c>
      <c r="Q539" s="185">
        <v>4</v>
      </c>
      <c r="R539" s="185">
        <v>-54</v>
      </c>
      <c r="S539" s="185">
        <v>305</v>
      </c>
      <c r="T539" s="185">
        <v>9</v>
      </c>
      <c r="U539" s="185">
        <v>500</v>
      </c>
      <c r="V539" s="184">
        <v>-18</v>
      </c>
      <c r="W539" s="184"/>
      <c r="X539" s="184">
        <v>482</v>
      </c>
      <c r="Y539" s="205">
        <v>482</v>
      </c>
      <c r="Z539" s="184"/>
      <c r="AA539" s="184"/>
      <c r="AB539" s="184"/>
      <c r="AC539" s="184"/>
      <c r="AD539" s="184"/>
      <c r="AE539" s="184"/>
      <c r="AF539" s="184"/>
      <c r="AG539" s="184"/>
      <c r="AH539" s="184"/>
    </row>
    <row r="540" spans="1:34" s="120" customFormat="1" ht="12" customHeight="1" thickTop="1">
      <c r="A540" s="188"/>
      <c r="B540" s="128"/>
      <c r="C540" s="206"/>
      <c r="D540" s="203" t="s">
        <v>399</v>
      </c>
      <c r="E540" s="203" t="s">
        <v>399</v>
      </c>
      <c r="F540" s="203" t="s">
        <v>399</v>
      </c>
      <c r="G540" s="203" t="s">
        <v>399</v>
      </c>
      <c r="H540" s="203" t="s">
        <v>399</v>
      </c>
      <c r="I540" s="203" t="s">
        <v>399</v>
      </c>
      <c r="J540" s="203" t="s">
        <v>399</v>
      </c>
      <c r="K540" s="203" t="s">
        <v>399</v>
      </c>
      <c r="L540" s="203"/>
      <c r="M540" s="188"/>
      <c r="N540" s="128" t="s">
        <v>416</v>
      </c>
      <c r="O540" s="206" t="s">
        <v>651</v>
      </c>
      <c r="P540" s="116">
        <v>88</v>
      </c>
      <c r="Q540" s="116">
        <v>-5</v>
      </c>
      <c r="R540" s="116">
        <v>-90</v>
      </c>
      <c r="S540" s="116">
        <v>210</v>
      </c>
      <c r="T540" s="116">
        <v>-1</v>
      </c>
      <c r="U540" s="116">
        <v>202</v>
      </c>
      <c r="V540" s="116">
        <v>-10</v>
      </c>
      <c r="W540" s="119"/>
      <c r="X540" s="116">
        <v>192</v>
      </c>
      <c r="Y540" s="28">
        <v>192</v>
      </c>
      <c r="Z540" s="119">
        <v>236</v>
      </c>
      <c r="AA540" s="119">
        <v>4</v>
      </c>
      <c r="AB540" s="119">
        <v>-54</v>
      </c>
      <c r="AC540" s="119">
        <v>305</v>
      </c>
      <c r="AD540" s="119">
        <v>9</v>
      </c>
      <c r="AE540" s="119"/>
      <c r="AF540" s="119"/>
      <c r="AG540" s="119"/>
      <c r="AH540" s="119"/>
    </row>
    <row r="541" spans="1:34" s="120" customFormat="1" ht="12" customHeight="1">
      <c r="A541" s="188"/>
      <c r="B541" s="128"/>
      <c r="C541" s="206"/>
      <c r="D541" s="203" t="s">
        <v>399</v>
      </c>
      <c r="E541" s="203" t="s">
        <v>399</v>
      </c>
      <c r="F541" s="203" t="s">
        <v>399</v>
      </c>
      <c r="G541" s="203" t="s">
        <v>399</v>
      </c>
      <c r="H541" s="203" t="s">
        <v>399</v>
      </c>
      <c r="I541" s="203" t="s">
        <v>399</v>
      </c>
      <c r="J541" s="203" t="s">
        <v>399</v>
      </c>
      <c r="K541" s="203" t="s">
        <v>399</v>
      </c>
      <c r="L541" s="203"/>
      <c r="M541" s="188"/>
      <c r="N541" s="128" t="s">
        <v>562</v>
      </c>
      <c r="O541" s="206" t="s">
        <v>652</v>
      </c>
      <c r="P541" s="116">
        <v>14</v>
      </c>
      <c r="Q541" s="116">
        <v>-1</v>
      </c>
      <c r="R541" s="116">
        <v>-2</v>
      </c>
      <c r="S541" s="116">
        <v>-1</v>
      </c>
      <c r="T541" s="116">
        <v>0</v>
      </c>
      <c r="U541" s="116">
        <v>10</v>
      </c>
      <c r="V541" s="116"/>
      <c r="W541" s="119"/>
      <c r="X541" s="116">
        <v>10</v>
      </c>
      <c r="Y541" s="28">
        <v>10</v>
      </c>
      <c r="Z541" s="119"/>
      <c r="AA541" s="119"/>
      <c r="AB541" s="119"/>
      <c r="AC541" s="119"/>
      <c r="AD541" s="119"/>
      <c r="AE541" s="119"/>
      <c r="AF541" s="119"/>
      <c r="AG541" s="119"/>
      <c r="AH541" s="119"/>
    </row>
    <row r="542" spans="1:34" s="120" customFormat="1" ht="12" customHeight="1">
      <c r="A542" s="188"/>
      <c r="B542" s="128"/>
      <c r="C542" s="206"/>
      <c r="D542" s="203" t="s">
        <v>399</v>
      </c>
      <c r="E542" s="203" t="s">
        <v>399</v>
      </c>
      <c r="F542" s="203" t="s">
        <v>399</v>
      </c>
      <c r="G542" s="203" t="s">
        <v>399</v>
      </c>
      <c r="H542" s="203" t="s">
        <v>399</v>
      </c>
      <c r="I542" s="203" t="s">
        <v>399</v>
      </c>
      <c r="J542" s="203" t="s">
        <v>399</v>
      </c>
      <c r="K542" s="203" t="s">
        <v>399</v>
      </c>
      <c r="L542" s="203"/>
      <c r="M542" s="188"/>
      <c r="N542" s="128" t="s">
        <v>593</v>
      </c>
      <c r="O542" s="206" t="s">
        <v>653</v>
      </c>
      <c r="P542" s="116">
        <v>134</v>
      </c>
      <c r="Q542" s="116">
        <v>10</v>
      </c>
      <c r="R542" s="116">
        <v>38</v>
      </c>
      <c r="S542" s="116">
        <v>96</v>
      </c>
      <c r="T542" s="116">
        <v>10</v>
      </c>
      <c r="U542" s="116">
        <v>288</v>
      </c>
      <c r="V542" s="116">
        <v>-8</v>
      </c>
      <c r="W542" s="119"/>
      <c r="X542" s="116">
        <v>280</v>
      </c>
      <c r="Y542" s="28">
        <v>280</v>
      </c>
      <c r="Z542" s="119"/>
      <c r="AA542" s="119"/>
      <c r="AB542" s="119"/>
      <c r="AC542" s="119"/>
      <c r="AD542" s="119"/>
      <c r="AE542" s="119"/>
      <c r="AF542" s="119"/>
      <c r="AG542" s="119"/>
      <c r="AH542" s="119"/>
    </row>
    <row r="543" spans="1:34" s="120" customFormat="1" ht="12" customHeight="1">
      <c r="A543" s="188"/>
      <c r="B543" s="128"/>
      <c r="C543" s="119"/>
      <c r="D543" s="203" t="s">
        <v>399</v>
      </c>
      <c r="E543" s="203" t="s">
        <v>399</v>
      </c>
      <c r="F543" s="203" t="s">
        <v>399</v>
      </c>
      <c r="G543" s="203" t="s">
        <v>399</v>
      </c>
      <c r="H543" s="203" t="s">
        <v>399</v>
      </c>
      <c r="I543" s="203" t="s">
        <v>399</v>
      </c>
      <c r="J543" s="203" t="s">
        <v>399</v>
      </c>
      <c r="K543" s="203" t="s">
        <v>399</v>
      </c>
      <c r="L543" s="203"/>
      <c r="M543" s="188"/>
      <c r="N543" s="207" t="s">
        <v>603</v>
      </c>
      <c r="O543" s="119" t="s">
        <v>654</v>
      </c>
      <c r="P543" s="116">
        <v>82</v>
      </c>
      <c r="Q543" s="116">
        <v>6</v>
      </c>
      <c r="R543" s="116">
        <v>27</v>
      </c>
      <c r="S543" s="116">
        <v>87</v>
      </c>
      <c r="T543" s="116">
        <v>6</v>
      </c>
      <c r="U543" s="116">
        <v>208</v>
      </c>
      <c r="V543" s="116">
        <v>-10</v>
      </c>
      <c r="W543" s="119"/>
      <c r="X543" s="116">
        <v>198</v>
      </c>
      <c r="Y543" s="28">
        <v>198</v>
      </c>
      <c r="Z543" s="119"/>
      <c r="AA543" s="119"/>
      <c r="AB543" s="119"/>
      <c r="AC543" s="119"/>
      <c r="AD543" s="119"/>
      <c r="AE543" s="119"/>
      <c r="AF543" s="119"/>
      <c r="AG543" s="119"/>
      <c r="AH543" s="119"/>
    </row>
    <row r="544" spans="1:34" s="151" customFormat="1" ht="12" customHeight="1" thickBot="1">
      <c r="A544" s="208"/>
      <c r="C544" s="154"/>
      <c r="D544" s="209" t="s">
        <v>399</v>
      </c>
      <c r="E544" s="209" t="s">
        <v>399</v>
      </c>
      <c r="F544" s="209" t="s">
        <v>399</v>
      </c>
      <c r="G544" s="209" t="s">
        <v>399</v>
      </c>
      <c r="H544" s="209" t="s">
        <v>399</v>
      </c>
      <c r="I544" s="209" t="s">
        <v>399</v>
      </c>
      <c r="J544" s="209" t="s">
        <v>399</v>
      </c>
      <c r="K544" s="209" t="s">
        <v>399</v>
      </c>
      <c r="L544" s="209"/>
      <c r="M544" s="208"/>
      <c r="N544" s="210" t="s">
        <v>608</v>
      </c>
      <c r="O544" s="154" t="s">
        <v>655</v>
      </c>
      <c r="P544" s="153">
        <v>52</v>
      </c>
      <c r="Q544" s="153">
        <v>4</v>
      </c>
      <c r="R544" s="153">
        <v>11</v>
      </c>
      <c r="S544" s="153">
        <v>9</v>
      </c>
      <c r="T544" s="153">
        <v>4</v>
      </c>
      <c r="U544" s="153">
        <v>80</v>
      </c>
      <c r="V544" s="153">
        <v>2</v>
      </c>
      <c r="W544" s="154"/>
      <c r="X544" s="153">
        <v>82</v>
      </c>
      <c r="Y544" s="44">
        <v>82</v>
      </c>
      <c r="Z544" s="154"/>
      <c r="AA544" s="154"/>
      <c r="AB544" s="154"/>
      <c r="AC544" s="154"/>
      <c r="AD544" s="154"/>
      <c r="AE544" s="154"/>
      <c r="AF544" s="154"/>
      <c r="AG544" s="154"/>
      <c r="AH544" s="154"/>
    </row>
    <row r="545" spans="1:34" s="120" customFormat="1" ht="12" customHeight="1" thickTop="1">
      <c r="A545" s="292" t="s">
        <v>656</v>
      </c>
      <c r="B545" s="128" t="s">
        <v>566</v>
      </c>
      <c r="C545" s="119" t="s">
        <v>567</v>
      </c>
      <c r="D545" s="116">
        <v>2451</v>
      </c>
      <c r="E545" s="116">
        <v>91</v>
      </c>
      <c r="F545" s="116">
        <v>846</v>
      </c>
      <c r="G545" s="116">
        <v>1545</v>
      </c>
      <c r="H545" s="116">
        <v>170</v>
      </c>
      <c r="I545" s="116">
        <v>5103</v>
      </c>
      <c r="J545" s="119"/>
      <c r="K545" s="119"/>
      <c r="L545" s="116">
        <v>5103</v>
      </c>
      <c r="M545" s="292" t="s">
        <v>656</v>
      </c>
      <c r="N545" s="128" t="s">
        <v>566</v>
      </c>
      <c r="O545" s="119" t="s">
        <v>567</v>
      </c>
      <c r="P545" s="203" t="s">
        <v>399</v>
      </c>
      <c r="Q545" s="203" t="s">
        <v>399</v>
      </c>
      <c r="R545" s="203" t="s">
        <v>399</v>
      </c>
      <c r="S545" s="203" t="s">
        <v>399</v>
      </c>
      <c r="T545" s="203" t="s">
        <v>399</v>
      </c>
      <c r="U545" s="203" t="s">
        <v>399</v>
      </c>
      <c r="V545" s="203" t="s">
        <v>399</v>
      </c>
      <c r="W545" s="203" t="s">
        <v>399</v>
      </c>
      <c r="X545" s="203"/>
      <c r="Y545" s="28">
        <v>-5103</v>
      </c>
      <c r="Z545" s="119"/>
      <c r="AA545" s="119"/>
      <c r="AB545" s="119"/>
      <c r="AC545" s="119"/>
      <c r="AD545" s="119"/>
      <c r="AE545" s="119"/>
      <c r="AF545" s="119"/>
      <c r="AG545" s="119"/>
      <c r="AH545" s="119"/>
    </row>
    <row r="546" spans="1:34" s="120" customFormat="1" ht="12" customHeight="1" outlineLevel="1">
      <c r="A546" s="293"/>
      <c r="B546" s="128" t="s">
        <v>506</v>
      </c>
      <c r="C546" s="119" t="s">
        <v>568</v>
      </c>
      <c r="D546" s="116">
        <v>1469</v>
      </c>
      <c r="E546" s="116">
        <v>63</v>
      </c>
      <c r="F546" s="116">
        <v>526</v>
      </c>
      <c r="G546" s="116">
        <v>923</v>
      </c>
      <c r="H546" s="116">
        <v>131</v>
      </c>
      <c r="I546" s="116">
        <v>3112</v>
      </c>
      <c r="J546" s="119"/>
      <c r="K546" s="119"/>
      <c r="L546" s="116">
        <v>3112</v>
      </c>
      <c r="M546" s="293"/>
      <c r="N546" s="128" t="s">
        <v>506</v>
      </c>
      <c r="O546" s="119" t="s">
        <v>568</v>
      </c>
      <c r="P546" s="203" t="s">
        <v>399</v>
      </c>
      <c r="Q546" s="203" t="s">
        <v>399</v>
      </c>
      <c r="R546" s="203" t="s">
        <v>399</v>
      </c>
      <c r="S546" s="203" t="s">
        <v>399</v>
      </c>
      <c r="T546" s="203" t="s">
        <v>399</v>
      </c>
      <c r="U546" s="203" t="s">
        <v>399</v>
      </c>
      <c r="V546" s="203" t="s">
        <v>399</v>
      </c>
      <c r="W546" s="203" t="s">
        <v>399</v>
      </c>
      <c r="X546" s="203"/>
      <c r="Y546" s="28">
        <v>-3112</v>
      </c>
      <c r="Z546" s="119"/>
      <c r="AA546" s="119"/>
      <c r="AB546" s="119"/>
      <c r="AC546" s="119"/>
      <c r="AD546" s="119"/>
      <c r="AE546" s="119"/>
      <c r="AF546" s="119"/>
      <c r="AG546" s="119"/>
      <c r="AH546" s="119"/>
    </row>
    <row r="547" spans="1:34" s="120" customFormat="1" ht="12" customHeight="1" outlineLevel="2">
      <c r="A547" s="293"/>
      <c r="B547" s="128" t="s">
        <v>294</v>
      </c>
      <c r="C547" s="119" t="s">
        <v>613</v>
      </c>
      <c r="D547" s="116">
        <v>1391</v>
      </c>
      <c r="E547" s="116">
        <v>50</v>
      </c>
      <c r="F547" s="116">
        <v>490</v>
      </c>
      <c r="G547" s="116">
        <v>766</v>
      </c>
      <c r="H547" s="116">
        <v>128</v>
      </c>
      <c r="I547" s="116">
        <v>2825</v>
      </c>
      <c r="J547" s="119"/>
      <c r="K547" s="119"/>
      <c r="L547" s="116">
        <v>2825</v>
      </c>
      <c r="M547" s="293"/>
      <c r="N547" s="128" t="s">
        <v>294</v>
      </c>
      <c r="O547" s="119" t="s">
        <v>613</v>
      </c>
      <c r="P547" s="203" t="s">
        <v>399</v>
      </c>
      <c r="Q547" s="203" t="s">
        <v>399</v>
      </c>
      <c r="R547" s="203" t="s">
        <v>399</v>
      </c>
      <c r="S547" s="203" t="s">
        <v>399</v>
      </c>
      <c r="T547" s="203" t="s">
        <v>399</v>
      </c>
      <c r="U547" s="203" t="s">
        <v>399</v>
      </c>
      <c r="V547" s="203" t="s">
        <v>399</v>
      </c>
      <c r="W547" s="203" t="s">
        <v>399</v>
      </c>
      <c r="X547" s="203"/>
      <c r="Y547" s="28">
        <v>-2825</v>
      </c>
      <c r="Z547" s="119"/>
      <c r="AA547" s="119"/>
      <c r="AB547" s="119"/>
      <c r="AC547" s="119"/>
      <c r="AD547" s="119"/>
      <c r="AE547" s="119"/>
      <c r="AF547" s="119"/>
      <c r="AG547" s="119"/>
      <c r="AH547" s="119"/>
    </row>
    <row r="548" spans="1:34" s="120" customFormat="1" ht="12" customHeight="1" outlineLevel="2">
      <c r="A548" s="293"/>
      <c r="B548" s="128" t="s">
        <v>539</v>
      </c>
      <c r="C548" s="119" t="s">
        <v>614</v>
      </c>
      <c r="D548" s="116">
        <v>70</v>
      </c>
      <c r="E548" s="116">
        <v>0</v>
      </c>
      <c r="F548" s="116">
        <v>23</v>
      </c>
      <c r="G548" s="116">
        <v>52</v>
      </c>
      <c r="H548" s="116">
        <v>1</v>
      </c>
      <c r="I548" s="116">
        <v>146</v>
      </c>
      <c r="J548" s="119"/>
      <c r="K548" s="119"/>
      <c r="L548" s="116">
        <v>146</v>
      </c>
      <c r="M548" s="293"/>
      <c r="N548" s="128" t="s">
        <v>539</v>
      </c>
      <c r="O548" s="119" t="s">
        <v>614</v>
      </c>
      <c r="P548" s="203" t="s">
        <v>399</v>
      </c>
      <c r="Q548" s="203" t="s">
        <v>399</v>
      </c>
      <c r="R548" s="203" t="s">
        <v>399</v>
      </c>
      <c r="S548" s="203" t="s">
        <v>399</v>
      </c>
      <c r="T548" s="203" t="s">
        <v>399</v>
      </c>
      <c r="U548" s="203" t="s">
        <v>399</v>
      </c>
      <c r="V548" s="203" t="s">
        <v>399</v>
      </c>
      <c r="W548" s="203" t="s">
        <v>399</v>
      </c>
      <c r="X548" s="203"/>
      <c r="Y548" s="28">
        <v>-146</v>
      </c>
      <c r="Z548" s="119"/>
      <c r="AA548" s="119"/>
      <c r="AB548" s="119"/>
      <c r="AC548" s="119"/>
      <c r="AD548" s="119"/>
      <c r="AE548" s="119"/>
      <c r="AF548" s="119"/>
      <c r="AG548" s="119"/>
      <c r="AH548" s="119"/>
    </row>
    <row r="549" spans="1:34" s="120" customFormat="1" ht="12" customHeight="1" outlineLevel="2">
      <c r="A549" s="293"/>
      <c r="B549" s="128" t="s">
        <v>541</v>
      </c>
      <c r="C549" s="119" t="s">
        <v>574</v>
      </c>
      <c r="D549" s="116">
        <v>8</v>
      </c>
      <c r="E549" s="116">
        <v>13</v>
      </c>
      <c r="F549" s="116">
        <v>13</v>
      </c>
      <c r="G549" s="116">
        <v>105</v>
      </c>
      <c r="H549" s="116">
        <v>2</v>
      </c>
      <c r="I549" s="116">
        <v>141</v>
      </c>
      <c r="J549" s="119"/>
      <c r="K549" s="119"/>
      <c r="L549" s="116">
        <v>141</v>
      </c>
      <c r="M549" s="293"/>
      <c r="N549" s="128" t="s">
        <v>541</v>
      </c>
      <c r="O549" s="119" t="s">
        <v>574</v>
      </c>
      <c r="P549" s="203" t="s">
        <v>399</v>
      </c>
      <c r="Q549" s="203" t="s">
        <v>399</v>
      </c>
      <c r="R549" s="203" t="s">
        <v>399</v>
      </c>
      <c r="S549" s="203" t="s">
        <v>399</v>
      </c>
      <c r="T549" s="203" t="s">
        <v>399</v>
      </c>
      <c r="U549" s="203" t="s">
        <v>399</v>
      </c>
      <c r="V549" s="203" t="s">
        <v>399</v>
      </c>
      <c r="W549" s="203" t="s">
        <v>399</v>
      </c>
      <c r="X549" s="203"/>
      <c r="Y549" s="28">
        <v>-141</v>
      </c>
      <c r="Z549" s="119"/>
      <c r="AA549" s="119"/>
      <c r="AB549" s="119"/>
      <c r="AC549" s="119"/>
      <c r="AD549" s="119"/>
      <c r="AE549" s="119"/>
      <c r="AF549" s="119"/>
      <c r="AG549" s="119"/>
      <c r="AH549" s="119"/>
    </row>
    <row r="550" spans="1:34" s="120" customFormat="1" ht="12" customHeight="1" outlineLevel="1">
      <c r="A550" s="293"/>
      <c r="B550" s="128" t="s">
        <v>508</v>
      </c>
      <c r="C550" s="119" t="s">
        <v>575</v>
      </c>
      <c r="D550" s="116">
        <v>982</v>
      </c>
      <c r="E550" s="116">
        <v>28</v>
      </c>
      <c r="F550" s="116">
        <v>320</v>
      </c>
      <c r="G550" s="116">
        <v>622</v>
      </c>
      <c r="H550" s="116">
        <v>39</v>
      </c>
      <c r="I550" s="116">
        <v>1991</v>
      </c>
      <c r="J550" s="119"/>
      <c r="K550" s="119"/>
      <c r="L550" s="116">
        <v>1991</v>
      </c>
      <c r="M550" s="293"/>
      <c r="N550" s="128" t="s">
        <v>508</v>
      </c>
      <c r="O550" s="119" t="s">
        <v>575</v>
      </c>
      <c r="P550" s="203" t="s">
        <v>399</v>
      </c>
      <c r="Q550" s="203" t="s">
        <v>399</v>
      </c>
      <c r="R550" s="203" t="s">
        <v>399</v>
      </c>
      <c r="S550" s="203" t="s">
        <v>399</v>
      </c>
      <c r="T550" s="203" t="s">
        <v>399</v>
      </c>
      <c r="U550" s="203" t="s">
        <v>399</v>
      </c>
      <c r="V550" s="203" t="s">
        <v>399</v>
      </c>
      <c r="W550" s="203" t="s">
        <v>399</v>
      </c>
      <c r="X550" s="203"/>
      <c r="Y550" s="28">
        <v>-1991</v>
      </c>
      <c r="Z550" s="119"/>
      <c r="AA550" s="119"/>
      <c r="AB550" s="119"/>
      <c r="AC550" s="119"/>
      <c r="AD550" s="119"/>
      <c r="AE550" s="119"/>
      <c r="AF550" s="119"/>
      <c r="AG550" s="119"/>
      <c r="AH550" s="119"/>
    </row>
    <row r="551" spans="1:34" s="120" customFormat="1" ht="12" customHeight="1" outlineLevel="2">
      <c r="A551" s="293"/>
      <c r="B551" s="128" t="s">
        <v>367</v>
      </c>
      <c r="C551" s="144" t="s">
        <v>576</v>
      </c>
      <c r="D551" s="116">
        <v>965</v>
      </c>
      <c r="E551" s="116">
        <v>24</v>
      </c>
      <c r="F551" s="116">
        <v>312</v>
      </c>
      <c r="G551" s="116">
        <v>621</v>
      </c>
      <c r="H551" s="116">
        <v>39</v>
      </c>
      <c r="I551" s="116">
        <v>1961</v>
      </c>
      <c r="J551" s="119"/>
      <c r="K551" s="119"/>
      <c r="L551" s="116">
        <v>1961</v>
      </c>
      <c r="M551" s="293"/>
      <c r="N551" s="128" t="s">
        <v>367</v>
      </c>
      <c r="O551" s="119" t="s">
        <v>576</v>
      </c>
      <c r="P551" s="203" t="s">
        <v>399</v>
      </c>
      <c r="Q551" s="203" t="s">
        <v>399</v>
      </c>
      <c r="R551" s="203" t="s">
        <v>399</v>
      </c>
      <c r="S551" s="203" t="s">
        <v>399</v>
      </c>
      <c r="T551" s="203" t="s">
        <v>399</v>
      </c>
      <c r="U551" s="203" t="s">
        <v>399</v>
      </c>
      <c r="V551" s="203" t="s">
        <v>399</v>
      </c>
      <c r="W551" s="203" t="s">
        <v>399</v>
      </c>
      <c r="X551" s="203"/>
      <c r="Y551" s="28">
        <v>-1961</v>
      </c>
      <c r="Z551" s="119"/>
      <c r="AA551" s="119"/>
      <c r="AB551" s="119"/>
      <c r="AC551" s="119"/>
      <c r="AD551" s="119"/>
      <c r="AE551" s="119"/>
      <c r="AF551" s="119"/>
      <c r="AG551" s="119"/>
      <c r="AH551" s="119"/>
    </row>
    <row r="552" spans="1:34" s="120" customFormat="1" ht="12" customHeight="1" outlineLevel="2">
      <c r="A552" s="293"/>
      <c r="B552" s="128" t="s">
        <v>385</v>
      </c>
      <c r="C552" s="144" t="s">
        <v>579</v>
      </c>
      <c r="D552" s="116">
        <v>17</v>
      </c>
      <c r="E552" s="116">
        <v>4</v>
      </c>
      <c r="F552" s="116">
        <v>8</v>
      </c>
      <c r="G552" s="116">
        <v>1</v>
      </c>
      <c r="H552" s="116">
        <v>0</v>
      </c>
      <c r="I552" s="116">
        <v>30</v>
      </c>
      <c r="J552" s="119"/>
      <c r="K552" s="119"/>
      <c r="L552" s="116">
        <v>30</v>
      </c>
      <c r="M552" s="293"/>
      <c r="N552" s="128" t="s">
        <v>385</v>
      </c>
      <c r="O552" s="119" t="s">
        <v>579</v>
      </c>
      <c r="P552" s="203" t="s">
        <v>399</v>
      </c>
      <c r="Q552" s="203" t="s">
        <v>399</v>
      </c>
      <c r="R552" s="203" t="s">
        <v>399</v>
      </c>
      <c r="S552" s="203" t="s">
        <v>399</v>
      </c>
      <c r="T552" s="203" t="s">
        <v>399</v>
      </c>
      <c r="U552" s="203" t="s">
        <v>399</v>
      </c>
      <c r="V552" s="203" t="s">
        <v>399</v>
      </c>
      <c r="W552" s="203" t="s">
        <v>399</v>
      </c>
      <c r="X552" s="203"/>
      <c r="Y552" s="28">
        <v>-30</v>
      </c>
      <c r="Z552" s="119"/>
      <c r="AA552" s="119"/>
      <c r="AB552" s="119"/>
      <c r="AC552" s="119"/>
      <c r="AD552" s="119"/>
      <c r="AE552" s="119"/>
      <c r="AF552" s="119"/>
      <c r="AG552" s="119"/>
      <c r="AH552" s="119"/>
    </row>
    <row r="553" spans="1:34" s="120" customFormat="1" ht="12" customHeight="1" outlineLevel="2">
      <c r="A553" s="293"/>
      <c r="B553" s="128" t="s">
        <v>512</v>
      </c>
      <c r="C553" s="144" t="s">
        <v>580</v>
      </c>
      <c r="D553" s="116">
        <v>0</v>
      </c>
      <c r="E553" s="116">
        <v>0</v>
      </c>
      <c r="F553" s="116">
        <v>0</v>
      </c>
      <c r="G553" s="116">
        <v>0</v>
      </c>
      <c r="H553" s="116">
        <v>0</v>
      </c>
      <c r="I553" s="116">
        <v>0</v>
      </c>
      <c r="J553" s="119"/>
      <c r="K553" s="119"/>
      <c r="L553" s="116">
        <v>0</v>
      </c>
      <c r="M553" s="293"/>
      <c r="N553" s="128" t="s">
        <v>512</v>
      </c>
      <c r="O553" s="119" t="s">
        <v>580</v>
      </c>
      <c r="P553" s="119"/>
      <c r="Q553" s="119"/>
      <c r="R553" s="119"/>
      <c r="S553" s="119"/>
      <c r="T553" s="119"/>
      <c r="U553" s="119"/>
      <c r="V553" s="119"/>
      <c r="W553" s="119"/>
      <c r="X553" s="119"/>
      <c r="Y553" s="28">
        <v>0</v>
      </c>
      <c r="Z553" s="119"/>
      <c r="AA553" s="119"/>
      <c r="AB553" s="119"/>
      <c r="AC553" s="119"/>
      <c r="AD553" s="119"/>
      <c r="AE553" s="119"/>
      <c r="AF553" s="119"/>
      <c r="AG553" s="119"/>
      <c r="AH553" s="119"/>
    </row>
    <row r="554" spans="1:34" s="120" customFormat="1" ht="12" customHeight="1">
      <c r="A554" s="293"/>
      <c r="B554" s="128" t="s">
        <v>524</v>
      </c>
      <c r="C554" s="119" t="s">
        <v>581</v>
      </c>
      <c r="D554" s="116">
        <v>1075</v>
      </c>
      <c r="E554" s="116">
        <v>3651</v>
      </c>
      <c r="F554" s="116">
        <v>387</v>
      </c>
      <c r="G554" s="116">
        <v>3465</v>
      </c>
      <c r="H554" s="116">
        <v>176</v>
      </c>
      <c r="I554" s="116">
        <v>8754</v>
      </c>
      <c r="J554" s="119">
        <v>859</v>
      </c>
      <c r="K554" s="119"/>
      <c r="L554" s="116">
        <v>9613</v>
      </c>
      <c r="M554" s="293"/>
      <c r="N554" s="128" t="s">
        <v>524</v>
      </c>
      <c r="O554" s="119" t="s">
        <v>581</v>
      </c>
      <c r="P554" s="116">
        <v>3378</v>
      </c>
      <c r="Q554" s="116">
        <v>3768</v>
      </c>
      <c r="R554" s="116">
        <v>789</v>
      </c>
      <c r="S554" s="116">
        <v>205</v>
      </c>
      <c r="T554" s="116">
        <v>127</v>
      </c>
      <c r="U554" s="116">
        <v>8267</v>
      </c>
      <c r="V554" s="119">
        <v>1346</v>
      </c>
      <c r="W554" s="119"/>
      <c r="X554" s="116">
        <v>9613</v>
      </c>
      <c r="Y554" s="28">
        <v>0</v>
      </c>
      <c r="Z554" s="119"/>
      <c r="AA554" s="119"/>
      <c r="AB554" s="119"/>
      <c r="AC554" s="119"/>
      <c r="AD554" s="119"/>
      <c r="AE554" s="119"/>
      <c r="AF554" s="119"/>
      <c r="AG554" s="119"/>
      <c r="AH554" s="119"/>
    </row>
    <row r="555" spans="1:34" s="120" customFormat="1" ht="12" customHeight="1" outlineLevel="1">
      <c r="A555" s="293"/>
      <c r="B555" s="128" t="s">
        <v>546</v>
      </c>
      <c r="C555" s="119" t="s">
        <v>582</v>
      </c>
      <c r="D555" s="116">
        <v>0</v>
      </c>
      <c r="E555" s="116">
        <v>700</v>
      </c>
      <c r="F555" s="116">
        <v>81</v>
      </c>
      <c r="G555" s="116">
        <v>0</v>
      </c>
      <c r="H555" s="116">
        <v>0</v>
      </c>
      <c r="I555" s="116">
        <v>781</v>
      </c>
      <c r="J555" s="119">
        <v>1</v>
      </c>
      <c r="K555" s="119"/>
      <c r="L555" s="116">
        <v>782</v>
      </c>
      <c r="M555" s="293"/>
      <c r="N555" s="128" t="s">
        <v>546</v>
      </c>
      <c r="O555" s="119" t="s">
        <v>582</v>
      </c>
      <c r="P555" s="116"/>
      <c r="Q555" s="116"/>
      <c r="R555" s="116"/>
      <c r="S555" s="116"/>
      <c r="T555" s="116"/>
      <c r="U555" s="116"/>
      <c r="V555" s="119">
        <v>782</v>
      </c>
      <c r="W555" s="119"/>
      <c r="X555" s="116">
        <v>782</v>
      </c>
      <c r="Y555" s="28">
        <v>0</v>
      </c>
      <c r="Z555" s="119"/>
      <c r="AA555" s="119"/>
      <c r="AB555" s="119"/>
      <c r="AC555" s="119"/>
      <c r="AD555" s="119"/>
      <c r="AE555" s="119"/>
      <c r="AF555" s="119"/>
      <c r="AG555" s="119"/>
      <c r="AH555" s="119"/>
    </row>
    <row r="556" spans="1:34" s="120" customFormat="1" ht="12" customHeight="1" outlineLevel="1">
      <c r="A556" s="293"/>
      <c r="B556" s="128" t="s">
        <v>548</v>
      </c>
      <c r="C556" s="119" t="s">
        <v>583</v>
      </c>
      <c r="D556" s="116">
        <v>421</v>
      </c>
      <c r="E556" s="116">
        <v>10</v>
      </c>
      <c r="F556" s="116">
        <v>124</v>
      </c>
      <c r="G556" s="116">
        <v>904</v>
      </c>
      <c r="H556" s="116">
        <v>112</v>
      </c>
      <c r="I556" s="116">
        <v>1571</v>
      </c>
      <c r="J556" s="119">
        <v>116</v>
      </c>
      <c r="K556" s="119"/>
      <c r="L556" s="116">
        <v>1687</v>
      </c>
      <c r="M556" s="293"/>
      <c r="N556" s="128" t="s">
        <v>548</v>
      </c>
      <c r="O556" s="119" t="s">
        <v>583</v>
      </c>
      <c r="P556" s="116">
        <v>40</v>
      </c>
      <c r="Q556" s="116">
        <v>1346</v>
      </c>
      <c r="R556" s="116">
        <v>139</v>
      </c>
      <c r="S556" s="116">
        <v>10</v>
      </c>
      <c r="T556" s="116">
        <v>38</v>
      </c>
      <c r="U556" s="116">
        <v>1573</v>
      </c>
      <c r="V556" s="119">
        <v>114</v>
      </c>
      <c r="W556" s="119"/>
      <c r="X556" s="116">
        <v>1687</v>
      </c>
      <c r="Y556" s="28">
        <v>0</v>
      </c>
      <c r="Z556" s="119"/>
      <c r="AA556" s="119"/>
      <c r="AB556" s="119"/>
      <c r="AC556" s="119"/>
      <c r="AD556" s="119"/>
      <c r="AE556" s="119"/>
      <c r="AF556" s="119"/>
      <c r="AG556" s="119"/>
      <c r="AH556" s="119"/>
    </row>
    <row r="557" spans="1:34" s="120" customFormat="1" ht="12" customHeight="1" outlineLevel="1">
      <c r="A557" s="293"/>
      <c r="B557" s="128" t="s">
        <v>550</v>
      </c>
      <c r="C557" s="119" t="s">
        <v>584</v>
      </c>
      <c r="D557" s="116">
        <v>100</v>
      </c>
      <c r="E557" s="116">
        <v>1046</v>
      </c>
      <c r="F557" s="116">
        <v>4</v>
      </c>
      <c r="G557" s="116">
        <v>214</v>
      </c>
      <c r="H557" s="116">
        <v>25</v>
      </c>
      <c r="I557" s="116">
        <v>1389</v>
      </c>
      <c r="J557" s="119">
        <v>138</v>
      </c>
      <c r="K557" s="119"/>
      <c r="L557" s="116">
        <v>1527</v>
      </c>
      <c r="M557" s="293"/>
      <c r="N557" s="128" t="s">
        <v>550</v>
      </c>
      <c r="O557" s="119" t="s">
        <v>584</v>
      </c>
      <c r="P557" s="116">
        <v>51</v>
      </c>
      <c r="Q557" s="116">
        <v>1117</v>
      </c>
      <c r="R557" s="116">
        <v>257</v>
      </c>
      <c r="S557" s="116">
        <v>2</v>
      </c>
      <c r="T557" s="116">
        <v>0</v>
      </c>
      <c r="U557" s="116">
        <v>1427</v>
      </c>
      <c r="V557" s="119">
        <v>100</v>
      </c>
      <c r="W557" s="119"/>
      <c r="X557" s="116">
        <v>1527</v>
      </c>
      <c r="Y557" s="28">
        <v>0</v>
      </c>
      <c r="Z557" s="119"/>
      <c r="AA557" s="119"/>
      <c r="AB557" s="119"/>
      <c r="AC557" s="119"/>
      <c r="AD557" s="119"/>
      <c r="AE557" s="119"/>
      <c r="AF557" s="119"/>
      <c r="AG557" s="119"/>
      <c r="AH557" s="119"/>
    </row>
    <row r="558" spans="1:34" s="120" customFormat="1" ht="12" customHeight="1" outlineLevel="1">
      <c r="A558" s="293"/>
      <c r="B558" s="128" t="s">
        <v>552</v>
      </c>
      <c r="C558" s="119" t="s">
        <v>587</v>
      </c>
      <c r="D558" s="116">
        <v>69</v>
      </c>
      <c r="E558" s="116">
        <v>1240</v>
      </c>
      <c r="F558" s="116">
        <v>118</v>
      </c>
      <c r="G558" s="116">
        <v>27</v>
      </c>
      <c r="H558" s="116">
        <v>8</v>
      </c>
      <c r="I558" s="116">
        <v>1462</v>
      </c>
      <c r="J558" s="119">
        <v>74</v>
      </c>
      <c r="K558" s="119"/>
      <c r="L558" s="116">
        <v>1536</v>
      </c>
      <c r="M558" s="293"/>
      <c r="N558" s="128" t="s">
        <v>552</v>
      </c>
      <c r="O558" s="119" t="s">
        <v>587</v>
      </c>
      <c r="P558" s="116">
        <v>918</v>
      </c>
      <c r="Q558" s="116">
        <v>0</v>
      </c>
      <c r="R558" s="116">
        <v>337</v>
      </c>
      <c r="S558" s="116">
        <v>180</v>
      </c>
      <c r="T558" s="116">
        <v>49</v>
      </c>
      <c r="U558" s="116">
        <v>1484</v>
      </c>
      <c r="V558" s="119">
        <v>52</v>
      </c>
      <c r="W558" s="119"/>
      <c r="X558" s="116">
        <v>1536</v>
      </c>
      <c r="Y558" s="28">
        <v>0</v>
      </c>
      <c r="Z558" s="119"/>
      <c r="AA558" s="119"/>
      <c r="AB558" s="119"/>
      <c r="AC558" s="119"/>
      <c r="AD558" s="119"/>
      <c r="AE558" s="119"/>
      <c r="AF558" s="119"/>
      <c r="AG558" s="119"/>
      <c r="AH558" s="119"/>
    </row>
    <row r="559" spans="1:34" s="120" customFormat="1" ht="12" customHeight="1" outlineLevel="1">
      <c r="A559" s="293"/>
      <c r="B559" s="128" t="s">
        <v>554</v>
      </c>
      <c r="C559" s="119" t="s">
        <v>588</v>
      </c>
      <c r="D559" s="116">
        <v>297</v>
      </c>
      <c r="E559" s="116">
        <v>595</v>
      </c>
      <c r="F559" s="116">
        <v>15</v>
      </c>
      <c r="G559" s="116">
        <v>1825</v>
      </c>
      <c r="H559" s="116">
        <v>23</v>
      </c>
      <c r="I559" s="116">
        <v>2755</v>
      </c>
      <c r="J559" s="119">
        <v>360</v>
      </c>
      <c r="K559" s="119"/>
      <c r="L559" s="116">
        <v>3115</v>
      </c>
      <c r="M559" s="293"/>
      <c r="N559" s="128" t="s">
        <v>554</v>
      </c>
      <c r="O559" s="119" t="s">
        <v>588</v>
      </c>
      <c r="P559" s="116">
        <v>2087</v>
      </c>
      <c r="Q559" s="116">
        <v>804</v>
      </c>
      <c r="R559" s="116">
        <v>6</v>
      </c>
      <c r="S559" s="116">
        <v>0</v>
      </c>
      <c r="T559" s="116">
        <v>0</v>
      </c>
      <c r="U559" s="116">
        <v>2897</v>
      </c>
      <c r="V559" s="119">
        <v>218</v>
      </c>
      <c r="W559" s="119"/>
      <c r="X559" s="116">
        <v>3115</v>
      </c>
      <c r="Y559" s="28">
        <v>0</v>
      </c>
      <c r="Z559" s="119"/>
      <c r="AA559" s="119"/>
      <c r="AB559" s="119"/>
      <c r="AC559" s="119"/>
      <c r="AD559" s="119"/>
      <c r="AE559" s="119"/>
      <c r="AF559" s="119"/>
      <c r="AG559" s="119"/>
      <c r="AH559" s="119"/>
    </row>
    <row r="560" spans="1:34" s="120" customFormat="1" ht="12" customHeight="1" outlineLevel="1">
      <c r="A560" s="293"/>
      <c r="B560" s="128" t="s">
        <v>556</v>
      </c>
      <c r="C560" s="119" t="s">
        <v>590</v>
      </c>
      <c r="D560" s="116">
        <v>26</v>
      </c>
      <c r="E560" s="116">
        <v>38</v>
      </c>
      <c r="F560" s="116">
        <v>21</v>
      </c>
      <c r="G560" s="116">
        <v>430</v>
      </c>
      <c r="H560" s="116">
        <v>4</v>
      </c>
      <c r="I560" s="116">
        <v>519</v>
      </c>
      <c r="J560" s="119">
        <v>26</v>
      </c>
      <c r="K560" s="119"/>
      <c r="L560" s="116">
        <v>545</v>
      </c>
      <c r="M560" s="293"/>
      <c r="N560" s="128" t="s">
        <v>556</v>
      </c>
      <c r="O560" s="119" t="s">
        <v>590</v>
      </c>
      <c r="P560" s="116">
        <v>12</v>
      </c>
      <c r="Q560" s="116">
        <v>483</v>
      </c>
      <c r="R560" s="116">
        <v>19</v>
      </c>
      <c r="S560" s="116">
        <v>1</v>
      </c>
      <c r="T560" s="116">
        <v>5</v>
      </c>
      <c r="U560" s="116">
        <v>520</v>
      </c>
      <c r="V560" s="119">
        <v>25</v>
      </c>
      <c r="W560" s="119"/>
      <c r="X560" s="116">
        <v>545</v>
      </c>
      <c r="Y560" s="28">
        <v>0</v>
      </c>
      <c r="Z560" s="119"/>
      <c r="AA560" s="119"/>
      <c r="AB560" s="119"/>
      <c r="AC560" s="119"/>
      <c r="AD560" s="119"/>
      <c r="AE560" s="119"/>
      <c r="AF560" s="119"/>
      <c r="AG560" s="119"/>
      <c r="AH560" s="119"/>
    </row>
    <row r="561" spans="1:34" s="120" customFormat="1" ht="12" customHeight="1" outlineLevel="1">
      <c r="A561" s="293"/>
      <c r="B561" s="128" t="s">
        <v>558</v>
      </c>
      <c r="C561" s="119" t="s">
        <v>591</v>
      </c>
      <c r="D561" s="116">
        <v>8</v>
      </c>
      <c r="E561" s="116">
        <v>21</v>
      </c>
      <c r="F561" s="116">
        <v>0</v>
      </c>
      <c r="G561" s="116">
        <v>6</v>
      </c>
      <c r="H561" s="116">
        <v>0</v>
      </c>
      <c r="I561" s="116">
        <v>35</v>
      </c>
      <c r="J561" s="119">
        <v>0</v>
      </c>
      <c r="K561" s="119"/>
      <c r="L561" s="116">
        <v>35</v>
      </c>
      <c r="M561" s="293"/>
      <c r="N561" s="128" t="s">
        <v>558</v>
      </c>
      <c r="O561" s="119" t="s">
        <v>591</v>
      </c>
      <c r="P561" s="116">
        <v>7</v>
      </c>
      <c r="Q561" s="116">
        <v>18</v>
      </c>
      <c r="R561" s="116">
        <v>0</v>
      </c>
      <c r="S561" s="116">
        <v>0</v>
      </c>
      <c r="T561" s="116">
        <v>0</v>
      </c>
      <c r="U561" s="116">
        <v>25</v>
      </c>
      <c r="V561" s="119">
        <v>10</v>
      </c>
      <c r="W561" s="119"/>
      <c r="X561" s="116">
        <v>35</v>
      </c>
      <c r="Y561" s="28">
        <v>0</v>
      </c>
      <c r="Z561" s="119"/>
      <c r="AA561" s="119"/>
      <c r="AB561" s="119"/>
      <c r="AC561" s="119"/>
      <c r="AD561" s="119"/>
      <c r="AE561" s="119"/>
      <c r="AF561" s="119"/>
      <c r="AG561" s="119"/>
      <c r="AH561" s="119"/>
    </row>
    <row r="562" spans="1:34" s="120" customFormat="1" ht="12" customHeight="1" outlineLevel="1" thickBot="1">
      <c r="A562" s="294"/>
      <c r="B562" s="128" t="s">
        <v>560</v>
      </c>
      <c r="C562" s="144" t="s">
        <v>592</v>
      </c>
      <c r="D562" s="116">
        <v>154</v>
      </c>
      <c r="E562" s="116">
        <v>1</v>
      </c>
      <c r="F562" s="116">
        <v>24</v>
      </c>
      <c r="G562" s="116">
        <v>59</v>
      </c>
      <c r="H562" s="116">
        <v>4</v>
      </c>
      <c r="I562" s="116">
        <v>242</v>
      </c>
      <c r="J562" s="119">
        <v>144</v>
      </c>
      <c r="K562" s="119"/>
      <c r="L562" s="116">
        <v>386</v>
      </c>
      <c r="M562" s="294"/>
      <c r="N562" s="128" t="s">
        <v>560</v>
      </c>
      <c r="O562" s="119" t="s">
        <v>592</v>
      </c>
      <c r="P562" s="116">
        <v>263</v>
      </c>
      <c r="Q562" s="116">
        <v>0</v>
      </c>
      <c r="R562" s="116">
        <v>31</v>
      </c>
      <c r="S562" s="116">
        <v>12</v>
      </c>
      <c r="T562" s="116">
        <v>35</v>
      </c>
      <c r="U562" s="116">
        <v>341</v>
      </c>
      <c r="V562" s="119">
        <v>45</v>
      </c>
      <c r="W562" s="119"/>
      <c r="X562" s="116">
        <v>386</v>
      </c>
      <c r="Y562" s="28">
        <v>0</v>
      </c>
      <c r="Z562" s="119"/>
      <c r="AA562" s="119"/>
      <c r="AB562" s="119"/>
      <c r="AC562" s="119"/>
      <c r="AD562" s="119"/>
      <c r="AE562" s="119"/>
      <c r="AF562" s="119"/>
      <c r="AG562" s="119"/>
      <c r="AH562" s="119"/>
    </row>
    <row r="563" spans="1:34" s="182" customFormat="1" ht="12" customHeight="1" thickTop="1" thickBot="1">
      <c r="A563" s="195"/>
      <c r="C563" s="183"/>
      <c r="D563" s="196" t="s">
        <v>399</v>
      </c>
      <c r="E563" s="196" t="s">
        <v>399</v>
      </c>
      <c r="F563" s="196" t="s">
        <v>399</v>
      </c>
      <c r="G563" s="196" t="s">
        <v>399</v>
      </c>
      <c r="H563" s="196" t="s">
        <v>399</v>
      </c>
      <c r="I563" s="196" t="s">
        <v>399</v>
      </c>
      <c r="J563" s="196" t="s">
        <v>399</v>
      </c>
      <c r="K563" s="196" t="s">
        <v>399</v>
      </c>
      <c r="L563" s="196"/>
      <c r="M563" s="195"/>
      <c r="N563" s="182" t="s">
        <v>645</v>
      </c>
      <c r="O563" s="183" t="s">
        <v>646</v>
      </c>
      <c r="P563" s="185">
        <v>148</v>
      </c>
      <c r="Q563" s="185">
        <v>-26</v>
      </c>
      <c r="R563" s="185">
        <v>444</v>
      </c>
      <c r="S563" s="185">
        <v>4805</v>
      </c>
      <c r="T563" s="185">
        <v>219</v>
      </c>
      <c r="U563" s="185">
        <v>5590</v>
      </c>
      <c r="V563" s="184">
        <v>-487</v>
      </c>
      <c r="W563" s="184"/>
      <c r="X563" s="185">
        <v>5103</v>
      </c>
      <c r="Y563" s="205">
        <v>5103</v>
      </c>
      <c r="Z563" s="184"/>
      <c r="AA563" s="184"/>
      <c r="AB563" s="184"/>
      <c r="AC563" s="184"/>
      <c r="AD563" s="184"/>
      <c r="AE563" s="184"/>
      <c r="AF563" s="184"/>
      <c r="AG563" s="184"/>
      <c r="AH563" s="184"/>
    </row>
    <row r="564" spans="1:34" ht="14" thickTop="1"/>
  </sheetData>
  <mergeCells count="16">
    <mergeCell ref="A521:A538"/>
    <mergeCell ref="M521:M538"/>
    <mergeCell ref="A545:A562"/>
    <mergeCell ref="M545:M562"/>
    <mergeCell ref="A460:A477"/>
    <mergeCell ref="M460:M477"/>
    <mergeCell ref="A479:A496"/>
    <mergeCell ref="M479:M496"/>
    <mergeCell ref="A502:A519"/>
    <mergeCell ref="M502:M519"/>
    <mergeCell ref="O170:P170"/>
    <mergeCell ref="T334:X334"/>
    <mergeCell ref="T380:X380"/>
    <mergeCell ref="T438:X438"/>
    <mergeCell ref="A441:A458"/>
    <mergeCell ref="M441:M45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Net Personal Wealth</vt:lpstr>
      <vt:lpstr>Net Nonprofit Wealth</vt:lpstr>
      <vt:lpstr>Personal Rates of Return</vt:lpstr>
      <vt:lpstr>Financial Rates of Return</vt:lpstr>
      <vt:lpstr>Net Private Wealth</vt:lpstr>
      <vt:lpstr>Net Public Wealth</vt:lpstr>
      <vt:lpstr>Book Value of Corporations</vt:lpstr>
      <vt:lpstr>Combined Balance Sheets</vt:lpstr>
      <vt:lpstr>2008 SNA Annex 2</vt:lpstr>
      <vt:lpstr>INSEE TIEA 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Blanchet</dc:creator>
  <cp:lastModifiedBy>Thomas Blanchet</cp:lastModifiedBy>
  <dcterms:created xsi:type="dcterms:W3CDTF">2020-04-10T16:15:41Z</dcterms:created>
  <dcterms:modified xsi:type="dcterms:W3CDTF">2020-07-07T16:55:49Z</dcterms:modified>
</cp:coreProperties>
</file>